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C9188067-14C4-4BAE-B903-6AB22C36F91E}" xr6:coauthVersionLast="40" xr6:coauthVersionMax="40" xr10:uidLastSave="{00000000-0000-0000-0000-000000000000}"/>
  <bookViews>
    <workbookView xWindow="0" yWindow="0" windowWidth="25130" windowHeight="12210" xr2:uid="{00000000-000D-0000-FFFF-FFFF00000000}"/>
  </bookViews>
  <sheets>
    <sheet name="Sintético" sheetId="4" r:id="rId1"/>
    <sheet name="Analítico" sheetId="5" r:id="rId2"/>
  </sheets>
  <definedNames>
    <definedName name="AlertaDiferença">#REF!</definedName>
    <definedName name="AlertaDiferença1">#REF!</definedName>
    <definedName name="DiferençaMaxima">#REF!</definedName>
    <definedName name="DiferençaMaxima1">#REF!</definedName>
    <definedName name="Gestores">#REF!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5" l="1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6" i="5" l="1"/>
  <c r="G36" i="5"/>
  <c r="I36" i="5" l="1"/>
  <c r="J36" i="5"/>
</calcChain>
</file>

<file path=xl/sharedStrings.xml><?xml version="1.0" encoding="utf-8"?>
<sst xmlns="http://schemas.openxmlformats.org/spreadsheetml/2006/main" count="153" uniqueCount="47">
  <si>
    <t>Pacote</t>
  </si>
  <si>
    <t>Conta</t>
  </si>
  <si>
    <t>Benefícios</t>
  </si>
  <si>
    <t>Diferença Máxima</t>
  </si>
  <si>
    <t>Alerta da diferença</t>
  </si>
  <si>
    <t>Unidade de Negócio</t>
  </si>
  <si>
    <t>Centro de Resultado</t>
  </si>
  <si>
    <t>Planejado</t>
  </si>
  <si>
    <t>Realizado</t>
  </si>
  <si>
    <t>Diferença ($)</t>
  </si>
  <si>
    <t>TOTAL</t>
  </si>
  <si>
    <t>Gestor Responsável</t>
  </si>
  <si>
    <t>Pedro Campos</t>
  </si>
  <si>
    <t>Matriz - São Paulo</t>
  </si>
  <si>
    <t>Produção - Manaus</t>
  </si>
  <si>
    <t>Despesas Administrativas</t>
  </si>
  <si>
    <t>Água</t>
  </si>
  <si>
    <t>Aluguel</t>
  </si>
  <si>
    <t>Internet e Telefone</t>
  </si>
  <si>
    <t>Energia Elétrica</t>
  </si>
  <si>
    <t>Encargos</t>
  </si>
  <si>
    <t>Salários</t>
  </si>
  <si>
    <t>Serviços de Limpeza</t>
  </si>
  <si>
    <t>Serviços de Manutenção</t>
  </si>
  <si>
    <t>Materiais de Escritório</t>
  </si>
  <si>
    <t>Materiais de Limpeza</t>
  </si>
  <si>
    <t>Materiais</t>
  </si>
  <si>
    <t>Manutenção e Limpeza</t>
  </si>
  <si>
    <t>Gastos com Pessoal</t>
  </si>
  <si>
    <t>Financeiro</t>
  </si>
  <si>
    <t>Geral</t>
  </si>
  <si>
    <t>Design</t>
  </si>
  <si>
    <t>Marketing</t>
  </si>
  <si>
    <t>Carlos Alberto</t>
  </si>
  <si>
    <t>Anysio Soares</t>
  </si>
  <si>
    <t>Produção</t>
  </si>
  <si>
    <t>Regina Luiza</t>
  </si>
  <si>
    <t>Gerenciamento Matricial de Despesas</t>
  </si>
  <si>
    <t>Total Geral</t>
  </si>
  <si>
    <t>Pacotes</t>
  </si>
  <si>
    <t>Total Diferença ($)</t>
  </si>
  <si>
    <t>(Tudo)</t>
  </si>
  <si>
    <t>Filtros</t>
  </si>
  <si>
    <t>Total Planejado ($)</t>
  </si>
  <si>
    <t>Total Realizado ($)</t>
  </si>
  <si>
    <t>Premissas</t>
  </si>
  <si>
    <t>Diferença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</si>
</sst>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* #,##0_);_(* \(#,##0\);_(* &quot;-&quot;??_);_(@_)"/>
    <numFmt numFmtId="167" formatCode="_(* #\,##0.00_);_(* \(#\,##0.00\);_(* \-??_);_(@_)"/>
    <numFmt numFmtId="168" formatCode="_-* #,##0.00\ [$€]_-;\-* #,##0.00\ [$€]_-;_-* &quot;-&quot;??\ [$€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charset val="1"/>
    </font>
    <font>
      <b/>
      <sz val="2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16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41">
    <xf numFmtId="0" fontId="0" fillId="0" borderId="0" xfId="0"/>
    <xf numFmtId="166" fontId="0" fillId="0" borderId="0" xfId="1" applyNumberFormat="1" applyFont="1"/>
    <xf numFmtId="0" fontId="0" fillId="0" borderId="1" xfId="0" applyBorder="1"/>
    <xf numFmtId="166" fontId="0" fillId="0" borderId="1" xfId="1" applyNumberFormat="1" applyFont="1" applyBorder="1"/>
    <xf numFmtId="10" fontId="0" fillId="0" borderId="0" xfId="2" applyNumberFormat="1" applyFont="1"/>
    <xf numFmtId="9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10" fontId="0" fillId="0" borderId="0" xfId="2" applyNumberFormat="1" applyFont="1" applyFill="1" applyBorder="1"/>
    <xf numFmtId="0" fontId="0" fillId="0" borderId="0" xfId="0" applyFill="1"/>
    <xf numFmtId="0" fontId="5" fillId="3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left"/>
    </xf>
    <xf numFmtId="3" fontId="0" fillId="0" borderId="1" xfId="0" applyNumberFormat="1" applyBorder="1"/>
    <xf numFmtId="0" fontId="6" fillId="0" borderId="1" xfId="4" applyFont="1" applyBorder="1" applyAlignment="1">
      <alignment horizontal="left" indent="1"/>
    </xf>
    <xf numFmtId="0" fontId="6" fillId="0" borderId="1" xfId="4" applyFont="1" applyBorder="1" applyAlignment="1">
      <alignment horizontal="left" indent="2"/>
    </xf>
    <xf numFmtId="166" fontId="3" fillId="2" borderId="1" xfId="1" applyNumberFormat="1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164" fontId="5" fillId="3" borderId="1" xfId="5" applyFont="1" applyFill="1" applyBorder="1" applyAlignment="1">
      <alignment horizontal="center" vertical="center"/>
    </xf>
    <xf numFmtId="0" fontId="0" fillId="0" borderId="0" xfId="0" pivotButton="1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0" fillId="4" borderId="0" xfId="0" applyFill="1"/>
    <xf numFmtId="9" fontId="0" fillId="4" borderId="0" xfId="2" applyFont="1" applyFill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3" borderId="0" xfId="3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9" fontId="3" fillId="5" borderId="0" xfId="2" applyFont="1" applyFill="1" applyBorder="1"/>
    <xf numFmtId="9" fontId="2" fillId="5" borderId="0" xfId="2" applyFont="1" applyFill="1" applyBorder="1" applyAlignment="1">
      <alignment horizontal="center" vertical="center" wrapText="1"/>
    </xf>
    <xf numFmtId="9" fontId="5" fillId="3" borderId="0" xfId="2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>
      <alignment horizontal="center" vertical="center"/>
    </xf>
  </cellXfs>
  <cellStyles count="9">
    <cellStyle name="Euro" xfId="6" xr:uid="{00000000-0005-0000-0000-000000000000}"/>
    <cellStyle name="Excel Built-in Normal" xfId="4" xr:uid="{00000000-0005-0000-0000-000001000000}"/>
    <cellStyle name="Moeda" xfId="5" builtinId="4"/>
    <cellStyle name="Normal" xfId="0" builtinId="0"/>
    <cellStyle name="Normal 2" xfId="3" xr:uid="{00000000-0005-0000-0000-000005000000}"/>
    <cellStyle name="Porcentagem" xfId="2" builtinId="5"/>
    <cellStyle name="Porcentagem 2" xfId="7" xr:uid="{00000000-0005-0000-0000-000007000000}"/>
    <cellStyle name="Vírgula" xfId="1" builtinId="3"/>
    <cellStyle name="Vírgula 2" xfId="8" xr:uid="{00000000-0005-0000-0000-000009000000}"/>
  </cellStyles>
  <dxfs count="11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color theme="0"/>
      </font>
      <fill>
        <patternFill patternType="solid">
          <fgColor indexed="64"/>
          <bgColor theme="4" tint="-0.249977111117893"/>
        </patternFill>
      </fill>
      <alignment horizontal="center" vertical="center" wrapText="1" readingOrder="0"/>
    </dxf>
    <dxf>
      <font>
        <b/>
        <color theme="0"/>
      </font>
      <fill>
        <patternFill patternType="solid">
          <fgColor indexed="64"/>
          <bgColor theme="4" tint="-0.249977111117893"/>
        </patternFill>
      </fill>
      <alignment horizontal="center" vertical="center" wrapText="1" readingOrder="0"/>
    </dxf>
    <dxf>
      <numFmt numFmtId="164" formatCode="_-&quot;R$&quot;\ * #,##0.00_-;\-&quot;R$&quot;\ * #,##0.00_-;_-&quot;R$&quot;\ * &quot;-&quot;??_-;_-@_-"/>
    </dxf>
    <dxf>
      <font>
        <b/>
        <color theme="0"/>
      </font>
      <fill>
        <patternFill patternType="solid">
          <fgColor indexed="64"/>
          <bgColor theme="4" tint="-0.249977111117893"/>
        </patternFill>
      </fill>
      <alignment horizontal="center" vertical="center" wrapText="1" readingOrder="0"/>
    </dxf>
    <dxf>
      <font>
        <b/>
        <color theme="0"/>
      </font>
      <fill>
        <patternFill patternType="solid">
          <fgColor indexed="64"/>
          <bgColor theme="4" tint="-0.249977111117893"/>
        </patternFill>
      </fill>
      <alignment horizontal="center" vertical="center" wrapText="1" readingOrder="0"/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les B. de Paula" refreshedDate="41834.657695601854" createdVersion="4" refreshedVersion="4" minRefreshableVersion="3" recordCount="24" xr:uid="{00000000-000A-0000-FFFF-FFFF00000000}">
  <cacheSource type="worksheet">
    <worksheetSource ref="B11:I35" sheet="Analítico"/>
  </cacheSource>
  <cacheFields count="8">
    <cacheField name="Unidade de Negócio" numFmtId="0">
      <sharedItems count="2">
        <s v="Matriz - São Paulo"/>
        <s v="Produção - Manaus"/>
      </sharedItems>
    </cacheField>
    <cacheField name="Centro de Resultado" numFmtId="0">
      <sharedItems count="5">
        <s v="Geral"/>
        <s v="Financeiro"/>
        <s v="Design"/>
        <s v="Marketing"/>
        <s v="Produção"/>
      </sharedItems>
    </cacheField>
    <cacheField name="Gestor Responsável" numFmtId="3">
      <sharedItems count="4">
        <s v="Pedro Campos"/>
        <s v="Carlos Alberto"/>
        <s v="Anysio Soares"/>
        <s v="Regina Luiza"/>
      </sharedItems>
    </cacheField>
    <cacheField name="Pacote" numFmtId="0">
      <sharedItems count="4">
        <s v="Despesas Administrativas"/>
        <s v="Gastos com Pessoal"/>
        <s v="Manutenção e Limpeza"/>
        <s v="Materiais"/>
      </sharedItems>
    </cacheField>
    <cacheField name="Conta" numFmtId="0">
      <sharedItems count="11">
        <s v="Água"/>
        <s v="Aluguel"/>
        <s v="Internet e Telefone"/>
        <s v="Energia Elétrica"/>
        <s v="Benefícios"/>
        <s v="Encargos"/>
        <s v="Salários"/>
        <s v="Serviços de Limpeza"/>
        <s v="Serviços de Manutenção"/>
        <s v="Materiais de Escritório"/>
        <s v="Materiais de Limpeza"/>
      </sharedItems>
    </cacheField>
    <cacheField name="Planejado" numFmtId="166">
      <sharedItems containsSemiMixedTypes="0" containsString="0" containsNumber="1" containsInteger="1" minValue="0" maxValue="40000"/>
    </cacheField>
    <cacheField name="Realizado" numFmtId="166">
      <sharedItems containsSemiMixedTypes="0" containsString="0" containsNumber="1" containsInteger="1" minValue="0" maxValue="41000"/>
    </cacheField>
    <cacheField name="Diferença ($)" numFmtId="166">
      <sharedItems containsSemiMixedTypes="0" containsString="0" containsNumber="1" containsInteger="1" minValue="-1000" maxValue="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n v="500"/>
    <n v="600"/>
    <n v="-100"/>
  </r>
  <r>
    <x v="0"/>
    <x v="0"/>
    <x v="0"/>
    <x v="0"/>
    <x v="1"/>
    <n v="5000"/>
    <n v="5000"/>
    <n v="0"/>
  </r>
  <r>
    <x v="0"/>
    <x v="0"/>
    <x v="0"/>
    <x v="0"/>
    <x v="2"/>
    <n v="750"/>
    <n v="800"/>
    <n v="-50"/>
  </r>
  <r>
    <x v="0"/>
    <x v="0"/>
    <x v="0"/>
    <x v="0"/>
    <x v="3"/>
    <n v="600"/>
    <n v="720"/>
    <n v="-120"/>
  </r>
  <r>
    <x v="0"/>
    <x v="1"/>
    <x v="1"/>
    <x v="1"/>
    <x v="4"/>
    <n v="4000"/>
    <n v="4200"/>
    <n v="-200"/>
  </r>
  <r>
    <x v="0"/>
    <x v="1"/>
    <x v="1"/>
    <x v="1"/>
    <x v="5"/>
    <n v="8000"/>
    <n v="8300"/>
    <n v="-300"/>
  </r>
  <r>
    <x v="0"/>
    <x v="1"/>
    <x v="1"/>
    <x v="1"/>
    <x v="6"/>
    <n v="20000"/>
    <n v="21000"/>
    <n v="-1000"/>
  </r>
  <r>
    <x v="0"/>
    <x v="2"/>
    <x v="1"/>
    <x v="1"/>
    <x v="4"/>
    <n v="4000"/>
    <n v="4200"/>
    <n v="-200"/>
  </r>
  <r>
    <x v="0"/>
    <x v="2"/>
    <x v="1"/>
    <x v="1"/>
    <x v="5"/>
    <n v="8000"/>
    <n v="8300"/>
    <n v="-300"/>
  </r>
  <r>
    <x v="0"/>
    <x v="2"/>
    <x v="1"/>
    <x v="1"/>
    <x v="6"/>
    <n v="20000"/>
    <n v="21000"/>
    <n v="-1000"/>
  </r>
  <r>
    <x v="0"/>
    <x v="3"/>
    <x v="1"/>
    <x v="1"/>
    <x v="4"/>
    <n v="4000"/>
    <n v="4200"/>
    <n v="-200"/>
  </r>
  <r>
    <x v="0"/>
    <x v="3"/>
    <x v="1"/>
    <x v="1"/>
    <x v="5"/>
    <n v="8000"/>
    <n v="8300"/>
    <n v="-300"/>
  </r>
  <r>
    <x v="0"/>
    <x v="3"/>
    <x v="1"/>
    <x v="1"/>
    <x v="6"/>
    <n v="20000"/>
    <n v="21000"/>
    <n v="-1000"/>
  </r>
  <r>
    <x v="0"/>
    <x v="0"/>
    <x v="2"/>
    <x v="2"/>
    <x v="7"/>
    <n v="400"/>
    <n v="400"/>
    <n v="0"/>
  </r>
  <r>
    <x v="0"/>
    <x v="0"/>
    <x v="2"/>
    <x v="2"/>
    <x v="8"/>
    <n v="200"/>
    <n v="500"/>
    <n v="-300"/>
  </r>
  <r>
    <x v="0"/>
    <x v="0"/>
    <x v="2"/>
    <x v="3"/>
    <x v="9"/>
    <n v="100"/>
    <n v="95"/>
    <n v="5"/>
  </r>
  <r>
    <x v="0"/>
    <x v="0"/>
    <x v="2"/>
    <x v="3"/>
    <x v="10"/>
    <n v="300"/>
    <n v="200"/>
    <n v="100"/>
  </r>
  <r>
    <x v="1"/>
    <x v="0"/>
    <x v="0"/>
    <x v="0"/>
    <x v="0"/>
    <n v="1000"/>
    <n v="1200"/>
    <n v="-200"/>
  </r>
  <r>
    <x v="1"/>
    <x v="0"/>
    <x v="3"/>
    <x v="0"/>
    <x v="1"/>
    <n v="0"/>
    <n v="0"/>
    <n v="0"/>
  </r>
  <r>
    <x v="1"/>
    <x v="0"/>
    <x v="3"/>
    <x v="0"/>
    <x v="2"/>
    <n v="600"/>
    <n v="750"/>
    <n v="-150"/>
  </r>
  <r>
    <x v="1"/>
    <x v="0"/>
    <x v="3"/>
    <x v="0"/>
    <x v="3"/>
    <n v="3000"/>
    <n v="3100"/>
    <n v="-100"/>
  </r>
  <r>
    <x v="1"/>
    <x v="4"/>
    <x v="3"/>
    <x v="1"/>
    <x v="4"/>
    <n v="8500"/>
    <n v="8000"/>
    <n v="500"/>
  </r>
  <r>
    <x v="1"/>
    <x v="4"/>
    <x v="3"/>
    <x v="1"/>
    <x v="5"/>
    <n v="16000"/>
    <n v="16200"/>
    <n v="-200"/>
  </r>
  <r>
    <x v="1"/>
    <x v="4"/>
    <x v="3"/>
    <x v="1"/>
    <x v="6"/>
    <n v="40000"/>
    <n v="41000"/>
    <n v="-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738C7-F87A-47E5-AA74-763F2FE218D3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outline="1" outlineData="1" multipleFieldFilters="0" rowHeaderCaption="Pacotes">
  <location ref="B13:E18" firstHeaderRow="0" firstDataRow="1" firstDataCol="1" rowPageCount="3" colPageCount="1"/>
  <pivotFields count="8">
    <pivotField axis="axisPage" showAll="0">
      <items count="3">
        <item x="0"/>
        <item x="1"/>
        <item t="default"/>
      </items>
    </pivotField>
    <pivotField axis="axisPage" showAll="0">
      <items count="6">
        <item x="2"/>
        <item x="1"/>
        <item x="0"/>
        <item x="3"/>
        <item x="4"/>
        <item t="default"/>
      </items>
    </pivotField>
    <pivotField axis="axisPage" showAll="0">
      <items count="5">
        <item x="2"/>
        <item x="1"/>
        <item x="0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>
      <items count="12">
        <item x="0"/>
        <item x="1"/>
        <item x="4"/>
        <item x="5"/>
        <item x="3"/>
        <item x="2"/>
        <item x="9"/>
        <item x="10"/>
        <item x="6"/>
        <item x="7"/>
        <item x="8"/>
        <item t="default"/>
      </items>
    </pivotField>
    <pivotField dataField="1" numFmtId="166" showAll="0"/>
    <pivotField dataField="1" numFmtId="166" showAll="0"/>
    <pivotField dataField="1" numFmtId="166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2" hier="-1"/>
    <pageField fld="0" hier="-1"/>
    <pageField fld="1" hier="-1"/>
  </pageFields>
  <dataFields count="3">
    <dataField name="Total Planejado ($)" fld="5" baseField="0" baseItem="0"/>
    <dataField name="Total Realizado ($)" fld="6" baseField="0" baseItem="0"/>
    <dataField name="Total Diferença ($)" fld="7" baseField="0" baseItem="0"/>
  </dataFields>
  <formats count="5"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grandRow="1"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1"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3" count="4">
              <x v="0"/>
              <x v="1"/>
              <x v="2"/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11C5-9EC9-4C17-9ECE-B6F1119D82CC}">
  <dimension ref="A1:K19"/>
  <sheetViews>
    <sheetView showGridLines="0" tabSelected="1" workbookViewId="0"/>
  </sheetViews>
  <sheetFormatPr defaultColWidth="0" defaultRowHeight="14.5" zeroHeight="1" x14ac:dyDescent="0.35"/>
  <cols>
    <col min="1" max="1" width="8.7265625" customWidth="1"/>
    <col min="2" max="2" width="22.26953125" bestFit="1" customWidth="1"/>
    <col min="3" max="3" width="16.7265625" bestFit="1" customWidth="1"/>
    <col min="4" max="4" width="16.36328125" bestFit="1" customWidth="1"/>
    <col min="5" max="5" width="16.7265625" bestFit="1" customWidth="1"/>
    <col min="6" max="6" width="17.90625" customWidth="1"/>
    <col min="7" max="7" width="8.7265625" customWidth="1"/>
    <col min="8" max="11" width="0" hidden="1" customWidth="1"/>
    <col min="12" max="16384" width="8.7265625" hidden="1"/>
  </cols>
  <sheetData>
    <row r="1" spans="2:8" x14ac:dyDescent="0.35"/>
    <row r="2" spans="2:8" ht="14.5" customHeight="1" x14ac:dyDescent="0.35">
      <c r="B2" s="31" t="s">
        <v>37</v>
      </c>
      <c r="C2" s="32"/>
      <c r="D2" s="32"/>
      <c r="E2" s="32"/>
      <c r="F2" s="33"/>
    </row>
    <row r="3" spans="2:8" ht="14.5" customHeight="1" x14ac:dyDescent="0.35">
      <c r="B3" s="34"/>
      <c r="C3" s="35"/>
      <c r="D3" s="35"/>
      <c r="E3" s="35"/>
      <c r="F3" s="36"/>
    </row>
    <row r="4" spans="2:8" ht="14.5" customHeight="1" x14ac:dyDescent="0.35">
      <c r="B4" s="34"/>
      <c r="C4" s="35"/>
      <c r="D4" s="35"/>
      <c r="E4" s="35"/>
      <c r="F4" s="36"/>
    </row>
    <row r="5" spans="2:8" ht="14.5" customHeight="1" x14ac:dyDescent="0.35">
      <c r="B5" s="34"/>
      <c r="C5" s="35"/>
      <c r="D5" s="35"/>
      <c r="E5" s="35"/>
      <c r="F5" s="36"/>
    </row>
    <row r="6" spans="2:8" ht="14.5" customHeight="1" x14ac:dyDescent="0.35">
      <c r="B6" s="37"/>
      <c r="C6" s="38"/>
      <c r="D6" s="38"/>
      <c r="E6" s="38"/>
      <c r="F6" s="39"/>
    </row>
    <row r="7" spans="2:8" x14ac:dyDescent="0.35"/>
    <row r="8" spans="2:8" x14ac:dyDescent="0.35">
      <c r="B8" s="30" t="s">
        <v>42</v>
      </c>
      <c r="C8" s="30"/>
      <c r="E8" s="30" t="s">
        <v>45</v>
      </c>
      <c r="F8" s="30"/>
    </row>
    <row r="9" spans="2:8" x14ac:dyDescent="0.35">
      <c r="B9" s="18" t="s">
        <v>11</v>
      </c>
      <c r="C9" t="s">
        <v>41</v>
      </c>
      <c r="E9" s="21" t="s">
        <v>3</v>
      </c>
      <c r="F9" s="22">
        <v>0.05</v>
      </c>
    </row>
    <row r="10" spans="2:8" x14ac:dyDescent="0.35">
      <c r="B10" s="18" t="s">
        <v>5</v>
      </c>
      <c r="C10" t="s">
        <v>41</v>
      </c>
      <c r="E10" s="21" t="s">
        <v>4</v>
      </c>
      <c r="F10" s="22">
        <v>0.25</v>
      </c>
    </row>
    <row r="11" spans="2:8" x14ac:dyDescent="0.35">
      <c r="B11" s="18" t="s">
        <v>6</v>
      </c>
      <c r="C11" t="s">
        <v>41</v>
      </c>
    </row>
    <row r="12" spans="2:8" x14ac:dyDescent="0.35"/>
    <row r="13" spans="2:8" ht="32.5" customHeight="1" x14ac:dyDescent="0.35">
      <c r="B13" s="19" t="s">
        <v>39</v>
      </c>
      <c r="C13" s="19" t="s">
        <v>43</v>
      </c>
      <c r="D13" s="19" t="s">
        <v>44</v>
      </c>
      <c r="E13" s="19" t="s">
        <v>40</v>
      </c>
      <c r="F13" s="25"/>
      <c r="G13" s="18"/>
      <c r="H13" s="18"/>
    </row>
    <row r="14" spans="2:8" x14ac:dyDescent="0.35">
      <c r="B14" s="15" t="s">
        <v>15</v>
      </c>
      <c r="C14" s="16">
        <v>11450</v>
      </c>
      <c r="D14" s="16">
        <v>12170</v>
      </c>
      <c r="E14" s="16">
        <v>-720</v>
      </c>
      <c r="F14" s="26"/>
    </row>
    <row r="15" spans="2:8" x14ac:dyDescent="0.35">
      <c r="B15" s="15" t="s">
        <v>28</v>
      </c>
      <c r="C15" s="16">
        <v>160500</v>
      </c>
      <c r="D15" s="16">
        <v>165700</v>
      </c>
      <c r="E15" s="16">
        <v>-5200</v>
      </c>
      <c r="F15" s="26"/>
    </row>
    <row r="16" spans="2:8" x14ac:dyDescent="0.35">
      <c r="B16" s="15" t="s">
        <v>27</v>
      </c>
      <c r="C16" s="16">
        <v>600</v>
      </c>
      <c r="D16" s="16">
        <v>900</v>
      </c>
      <c r="E16" s="16">
        <v>-300</v>
      </c>
      <c r="F16" s="26"/>
    </row>
    <row r="17" spans="2:6" x14ac:dyDescent="0.35">
      <c r="B17" s="15" t="s">
        <v>26</v>
      </c>
      <c r="C17" s="16">
        <v>400</v>
      </c>
      <c r="D17" s="16">
        <v>295</v>
      </c>
      <c r="E17" s="16">
        <v>105</v>
      </c>
      <c r="F17" s="26"/>
    </row>
    <row r="18" spans="2:6" x14ac:dyDescent="0.35">
      <c r="B18" s="19" t="s">
        <v>38</v>
      </c>
      <c r="C18" s="20">
        <v>172950</v>
      </c>
      <c r="D18" s="20">
        <v>179065</v>
      </c>
      <c r="E18" s="20">
        <v>-6115</v>
      </c>
      <c r="F18" s="27"/>
    </row>
    <row r="19" spans="2:6" x14ac:dyDescent="0.35"/>
  </sheetData>
  <mergeCells count="3">
    <mergeCell ref="B8:C8"/>
    <mergeCell ref="E8:F8"/>
    <mergeCell ref="B2:F6"/>
  </mergeCells>
  <conditionalFormatting pivot="1" sqref="E14:E17">
    <cfRule type="expression" dxfId="10" priority="3">
      <formula>IF(OR(IFERROR((D14/C14)-1,0)&lt;-DiferençaMaxima1,IFERROR((D14/C14)-1,0)&gt;DiferençaMaxima1),1,0)=1</formula>
    </cfRule>
    <cfRule type="expression" dxfId="9" priority="4">
      <formula>IF(OR(IFERROR((D14/C14)-1,0)&lt;-(DiferençaMaxima1-(DiferençaMaxima1*AlertaDiferença1)),IFERROR((D14/C14)-1,0)&gt;DiferençaMaxima1-(DiferençaMaxima1*AlertaDiferença1)),1,0)=1</formula>
    </cfRule>
  </conditionalFormatting>
  <conditionalFormatting sqref="F14:F17">
    <cfRule type="expression" dxfId="8" priority="1">
      <formula>IF(OR(IFERROR((E14/D14)-1,0)&lt;-DiferençaMaxima1,IFERROR((E14/D14)-1,0)&gt;DiferençaMaxima1),1,0)=1</formula>
    </cfRule>
    <cfRule type="expression" dxfId="7" priority="2">
      <formula>IF(OR(IFERROR((E14/D14)-1,0)&lt;-(DiferençaMaxima1-(DiferençaMaxima1*AlertaDiferença1)),IFERROR((E14/D14)-1,0)&gt;DiferençaMaxima1-(DiferençaMaxima1*AlertaDiferença1)),1,0)=1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3C4C-2570-4BB5-B540-97B903669988}">
  <dimension ref="A1:P37"/>
  <sheetViews>
    <sheetView showGridLines="0" workbookViewId="0"/>
  </sheetViews>
  <sheetFormatPr defaultColWidth="0" defaultRowHeight="14.5" zeroHeight="1" x14ac:dyDescent="0.35"/>
  <cols>
    <col min="1" max="1" width="8.7265625" customWidth="1"/>
    <col min="2" max="2" width="17.1796875" bestFit="1" customWidth="1"/>
    <col min="3" max="3" width="9.453125" bestFit="1" customWidth="1"/>
    <col min="4" max="4" width="13" bestFit="1" customWidth="1"/>
    <col min="5" max="5" width="23.6328125" bestFit="1" customWidth="1"/>
    <col min="6" max="6" width="24.08984375" bestFit="1" customWidth="1"/>
    <col min="7" max="8" width="14.08984375" bestFit="1" customWidth="1"/>
    <col min="9" max="9" width="12" bestFit="1" customWidth="1"/>
    <col min="10" max="10" width="13.453125" customWidth="1"/>
    <col min="11" max="11" width="8.7265625" customWidth="1"/>
    <col min="12" max="16" width="0" hidden="1" customWidth="1"/>
    <col min="17" max="16384" width="8.7265625" hidden="1"/>
  </cols>
  <sheetData>
    <row r="1" spans="2:12" x14ac:dyDescent="0.35"/>
    <row r="2" spans="2:12" ht="14.5" customHeight="1" x14ac:dyDescent="0.35">
      <c r="B2" s="31" t="s">
        <v>37</v>
      </c>
      <c r="C2" s="32"/>
      <c r="D2" s="32"/>
      <c r="E2" s="32"/>
      <c r="F2" s="32"/>
      <c r="G2" s="32"/>
      <c r="H2" s="32"/>
      <c r="I2" s="33"/>
      <c r="J2" s="23"/>
    </row>
    <row r="3" spans="2:12" ht="14.5" customHeight="1" x14ac:dyDescent="0.35">
      <c r="B3" s="34"/>
      <c r="C3" s="35"/>
      <c r="D3" s="35"/>
      <c r="E3" s="35"/>
      <c r="F3" s="35"/>
      <c r="G3" s="35"/>
      <c r="H3" s="35"/>
      <c r="I3" s="36"/>
      <c r="J3" s="23"/>
    </row>
    <row r="4" spans="2:12" ht="14.5" customHeight="1" x14ac:dyDescent="0.35">
      <c r="B4" s="34"/>
      <c r="C4" s="35"/>
      <c r="D4" s="35"/>
      <c r="E4" s="35"/>
      <c r="F4" s="35"/>
      <c r="G4" s="35"/>
      <c r="H4" s="35"/>
      <c r="I4" s="36"/>
      <c r="J4" s="23"/>
    </row>
    <row r="5" spans="2:12" ht="14.5" customHeight="1" x14ac:dyDescent="0.35">
      <c r="B5" s="34"/>
      <c r="C5" s="35"/>
      <c r="D5" s="35"/>
      <c r="E5" s="35"/>
      <c r="F5" s="35"/>
      <c r="G5" s="35"/>
      <c r="H5" s="35"/>
      <c r="I5" s="36"/>
      <c r="J5" s="23"/>
    </row>
    <row r="6" spans="2:12" ht="14.5" customHeight="1" x14ac:dyDescent="0.35">
      <c r="B6" s="37"/>
      <c r="C6" s="38"/>
      <c r="D6" s="38"/>
      <c r="E6" s="38"/>
      <c r="F6" s="38"/>
      <c r="G6" s="38"/>
      <c r="H6" s="38"/>
      <c r="I6" s="39"/>
      <c r="J6" s="23"/>
    </row>
    <row r="7" spans="2:12" x14ac:dyDescent="0.35"/>
    <row r="8" spans="2:12" x14ac:dyDescent="0.35">
      <c r="B8" s="21" t="s">
        <v>3</v>
      </c>
      <c r="C8" s="22">
        <v>0.05</v>
      </c>
      <c r="G8" s="1"/>
      <c r="H8" s="1"/>
      <c r="I8" s="1"/>
      <c r="J8" s="1"/>
    </row>
    <row r="9" spans="2:12" x14ac:dyDescent="0.35">
      <c r="B9" s="21" t="s">
        <v>4</v>
      </c>
      <c r="C9" s="22">
        <v>0.25</v>
      </c>
      <c r="G9" s="1"/>
      <c r="H9" s="1"/>
      <c r="I9" s="1"/>
      <c r="J9" s="1"/>
    </row>
    <row r="10" spans="2:12" x14ac:dyDescent="0.35">
      <c r="G10" s="1"/>
      <c r="H10" s="1"/>
      <c r="I10" s="1"/>
      <c r="J10" s="1"/>
    </row>
    <row r="11" spans="2:12" ht="33.75" customHeight="1" x14ac:dyDescent="0.35">
      <c r="B11" s="9" t="s">
        <v>5</v>
      </c>
      <c r="C11" s="9" t="s">
        <v>6</v>
      </c>
      <c r="D11" s="9" t="s">
        <v>11</v>
      </c>
      <c r="E11" s="9" t="s">
        <v>0</v>
      </c>
      <c r="F11" s="9" t="s">
        <v>1</v>
      </c>
      <c r="G11" s="9" t="s">
        <v>7</v>
      </c>
      <c r="H11" s="9" t="s">
        <v>8</v>
      </c>
      <c r="I11" s="9" t="s">
        <v>9</v>
      </c>
      <c r="J11" s="24" t="s">
        <v>46</v>
      </c>
    </row>
    <row r="12" spans="2:12" x14ac:dyDescent="0.35">
      <c r="B12" s="2" t="s">
        <v>13</v>
      </c>
      <c r="C12" s="10" t="s">
        <v>30</v>
      </c>
      <c r="D12" s="11" t="s">
        <v>12</v>
      </c>
      <c r="E12" s="12" t="s">
        <v>15</v>
      </c>
      <c r="F12" s="13" t="s">
        <v>16</v>
      </c>
      <c r="G12" s="3">
        <v>500</v>
      </c>
      <c r="H12" s="3">
        <v>600</v>
      </c>
      <c r="I12" s="14">
        <f>SUM(H12-G12)</f>
        <v>100</v>
      </c>
      <c r="J12" s="29">
        <f>(H12/G12)-1</f>
        <v>0.19999999999999996</v>
      </c>
      <c r="L12" s="4"/>
    </row>
    <row r="13" spans="2:12" x14ac:dyDescent="0.35">
      <c r="B13" s="2" t="s">
        <v>13</v>
      </c>
      <c r="C13" s="10" t="s">
        <v>30</v>
      </c>
      <c r="D13" s="11" t="s">
        <v>12</v>
      </c>
      <c r="E13" s="12" t="s">
        <v>15</v>
      </c>
      <c r="F13" s="13" t="s">
        <v>17</v>
      </c>
      <c r="G13" s="3">
        <v>5000</v>
      </c>
      <c r="H13" s="3">
        <v>5000</v>
      </c>
      <c r="I13" s="14">
        <f t="shared" ref="I13:I36" si="0">SUM(H13-G13)</f>
        <v>0</v>
      </c>
      <c r="J13" s="29">
        <f t="shared" ref="J13:J36" si="1">(H13/G13)-1</f>
        <v>0</v>
      </c>
      <c r="L13" s="4"/>
    </row>
    <row r="14" spans="2:12" x14ac:dyDescent="0.35">
      <c r="B14" s="2" t="s">
        <v>13</v>
      </c>
      <c r="C14" s="10" t="s">
        <v>30</v>
      </c>
      <c r="D14" s="11" t="s">
        <v>12</v>
      </c>
      <c r="E14" s="12" t="s">
        <v>15</v>
      </c>
      <c r="F14" s="13" t="s">
        <v>18</v>
      </c>
      <c r="G14" s="3">
        <v>750</v>
      </c>
      <c r="H14" s="3">
        <v>800</v>
      </c>
      <c r="I14" s="14">
        <f t="shared" si="0"/>
        <v>50</v>
      </c>
      <c r="J14" s="29">
        <f t="shared" si="1"/>
        <v>6.6666666666666652E-2</v>
      </c>
      <c r="L14" s="4"/>
    </row>
    <row r="15" spans="2:12" x14ac:dyDescent="0.35">
      <c r="B15" s="2" t="s">
        <v>13</v>
      </c>
      <c r="C15" s="10" t="s">
        <v>30</v>
      </c>
      <c r="D15" s="11" t="s">
        <v>12</v>
      </c>
      <c r="E15" s="12" t="s">
        <v>15</v>
      </c>
      <c r="F15" s="13" t="s">
        <v>19</v>
      </c>
      <c r="G15" s="3">
        <v>600</v>
      </c>
      <c r="H15" s="3">
        <v>720</v>
      </c>
      <c r="I15" s="14">
        <f t="shared" si="0"/>
        <v>120</v>
      </c>
      <c r="J15" s="29">
        <f t="shared" si="1"/>
        <v>0.19999999999999996</v>
      </c>
      <c r="L15" s="4"/>
    </row>
    <row r="16" spans="2:12" x14ac:dyDescent="0.35">
      <c r="B16" s="2" t="s">
        <v>13</v>
      </c>
      <c r="C16" s="10" t="s">
        <v>29</v>
      </c>
      <c r="D16" s="11" t="s">
        <v>33</v>
      </c>
      <c r="E16" s="12" t="s">
        <v>28</v>
      </c>
      <c r="F16" s="13" t="s">
        <v>2</v>
      </c>
      <c r="G16" s="3">
        <v>4000</v>
      </c>
      <c r="H16" s="3">
        <v>4200</v>
      </c>
      <c r="I16" s="14">
        <f t="shared" si="0"/>
        <v>200</v>
      </c>
      <c r="J16" s="29">
        <f t="shared" si="1"/>
        <v>5.0000000000000044E-2</v>
      </c>
      <c r="L16" s="4"/>
    </row>
    <row r="17" spans="2:12" x14ac:dyDescent="0.35">
      <c r="B17" s="2" t="s">
        <v>13</v>
      </c>
      <c r="C17" s="10" t="s">
        <v>29</v>
      </c>
      <c r="D17" s="11" t="s">
        <v>33</v>
      </c>
      <c r="E17" s="12" t="s">
        <v>28</v>
      </c>
      <c r="F17" s="13" t="s">
        <v>20</v>
      </c>
      <c r="G17" s="3">
        <v>8000</v>
      </c>
      <c r="H17" s="3">
        <v>8300</v>
      </c>
      <c r="I17" s="14">
        <f t="shared" si="0"/>
        <v>300</v>
      </c>
      <c r="J17" s="29">
        <f t="shared" si="1"/>
        <v>3.7500000000000089E-2</v>
      </c>
      <c r="L17" s="4"/>
    </row>
    <row r="18" spans="2:12" x14ac:dyDescent="0.35">
      <c r="B18" s="2" t="s">
        <v>13</v>
      </c>
      <c r="C18" s="10" t="s">
        <v>29</v>
      </c>
      <c r="D18" s="11" t="s">
        <v>33</v>
      </c>
      <c r="E18" s="12" t="s">
        <v>28</v>
      </c>
      <c r="F18" s="13" t="s">
        <v>21</v>
      </c>
      <c r="G18" s="3">
        <v>20000</v>
      </c>
      <c r="H18" s="3">
        <v>21000</v>
      </c>
      <c r="I18" s="14">
        <f t="shared" si="0"/>
        <v>1000</v>
      </c>
      <c r="J18" s="29">
        <f t="shared" si="1"/>
        <v>5.0000000000000044E-2</v>
      </c>
      <c r="L18" s="4"/>
    </row>
    <row r="19" spans="2:12" x14ac:dyDescent="0.35">
      <c r="B19" s="2" t="s">
        <v>13</v>
      </c>
      <c r="C19" s="10" t="s">
        <v>31</v>
      </c>
      <c r="D19" s="11" t="s">
        <v>33</v>
      </c>
      <c r="E19" s="12" t="s">
        <v>28</v>
      </c>
      <c r="F19" s="13" t="s">
        <v>2</v>
      </c>
      <c r="G19" s="3">
        <v>4000</v>
      </c>
      <c r="H19" s="3">
        <v>4200</v>
      </c>
      <c r="I19" s="14">
        <f t="shared" si="0"/>
        <v>200</v>
      </c>
      <c r="J19" s="29">
        <f t="shared" si="1"/>
        <v>5.0000000000000044E-2</v>
      </c>
      <c r="L19" s="4"/>
    </row>
    <row r="20" spans="2:12" x14ac:dyDescent="0.35">
      <c r="B20" s="2" t="s">
        <v>13</v>
      </c>
      <c r="C20" s="10" t="s">
        <v>31</v>
      </c>
      <c r="D20" s="11" t="s">
        <v>33</v>
      </c>
      <c r="E20" s="12" t="s">
        <v>28</v>
      </c>
      <c r="F20" s="13" t="s">
        <v>20</v>
      </c>
      <c r="G20" s="3">
        <v>8000</v>
      </c>
      <c r="H20" s="3">
        <v>8300</v>
      </c>
      <c r="I20" s="14">
        <f t="shared" si="0"/>
        <v>300</v>
      </c>
      <c r="J20" s="29">
        <f t="shared" si="1"/>
        <v>3.7500000000000089E-2</v>
      </c>
      <c r="L20" s="4"/>
    </row>
    <row r="21" spans="2:12" x14ac:dyDescent="0.35">
      <c r="B21" s="2" t="s">
        <v>13</v>
      </c>
      <c r="C21" s="10" t="s">
        <v>31</v>
      </c>
      <c r="D21" s="11" t="s">
        <v>33</v>
      </c>
      <c r="E21" s="12" t="s">
        <v>28</v>
      </c>
      <c r="F21" s="13" t="s">
        <v>21</v>
      </c>
      <c r="G21" s="3">
        <v>20000</v>
      </c>
      <c r="H21" s="3">
        <v>21000</v>
      </c>
      <c r="I21" s="14">
        <f t="shared" si="0"/>
        <v>1000</v>
      </c>
      <c r="J21" s="29">
        <f t="shared" si="1"/>
        <v>5.0000000000000044E-2</v>
      </c>
      <c r="L21" s="4"/>
    </row>
    <row r="22" spans="2:12" x14ac:dyDescent="0.35">
      <c r="B22" s="2" t="s">
        <v>13</v>
      </c>
      <c r="C22" s="10" t="s">
        <v>32</v>
      </c>
      <c r="D22" s="11" t="s">
        <v>33</v>
      </c>
      <c r="E22" s="12" t="s">
        <v>28</v>
      </c>
      <c r="F22" s="13" t="s">
        <v>2</v>
      </c>
      <c r="G22" s="3">
        <v>4000</v>
      </c>
      <c r="H22" s="3">
        <v>4200</v>
      </c>
      <c r="I22" s="14">
        <f t="shared" si="0"/>
        <v>200</v>
      </c>
      <c r="J22" s="29">
        <f t="shared" si="1"/>
        <v>5.0000000000000044E-2</v>
      </c>
      <c r="L22" s="4"/>
    </row>
    <row r="23" spans="2:12" x14ac:dyDescent="0.35">
      <c r="B23" s="2" t="s">
        <v>13</v>
      </c>
      <c r="C23" s="10" t="s">
        <v>32</v>
      </c>
      <c r="D23" s="11" t="s">
        <v>33</v>
      </c>
      <c r="E23" s="12" t="s">
        <v>28</v>
      </c>
      <c r="F23" s="13" t="s">
        <v>20</v>
      </c>
      <c r="G23" s="3">
        <v>8000</v>
      </c>
      <c r="H23" s="3">
        <v>8300</v>
      </c>
      <c r="I23" s="14">
        <f t="shared" si="0"/>
        <v>300</v>
      </c>
      <c r="J23" s="29">
        <f t="shared" si="1"/>
        <v>3.7500000000000089E-2</v>
      </c>
      <c r="L23" s="4"/>
    </row>
    <row r="24" spans="2:12" x14ac:dyDescent="0.35">
      <c r="B24" s="2" t="s">
        <v>13</v>
      </c>
      <c r="C24" s="10" t="s">
        <v>32</v>
      </c>
      <c r="D24" s="11" t="s">
        <v>33</v>
      </c>
      <c r="E24" s="12" t="s">
        <v>28</v>
      </c>
      <c r="F24" s="13" t="s">
        <v>21</v>
      </c>
      <c r="G24" s="3">
        <v>20000</v>
      </c>
      <c r="H24" s="3">
        <v>21000</v>
      </c>
      <c r="I24" s="14">
        <f t="shared" si="0"/>
        <v>1000</v>
      </c>
      <c r="J24" s="29">
        <f t="shared" si="1"/>
        <v>5.0000000000000044E-2</v>
      </c>
      <c r="L24" s="4"/>
    </row>
    <row r="25" spans="2:12" x14ac:dyDescent="0.35">
      <c r="B25" s="2" t="s">
        <v>13</v>
      </c>
      <c r="C25" s="10" t="s">
        <v>30</v>
      </c>
      <c r="D25" s="11" t="s">
        <v>34</v>
      </c>
      <c r="E25" s="12" t="s">
        <v>27</v>
      </c>
      <c r="F25" s="13" t="s">
        <v>22</v>
      </c>
      <c r="G25" s="3">
        <v>400</v>
      </c>
      <c r="H25" s="3">
        <v>400</v>
      </c>
      <c r="I25" s="14">
        <f t="shared" si="0"/>
        <v>0</v>
      </c>
      <c r="J25" s="29">
        <f t="shared" si="1"/>
        <v>0</v>
      </c>
      <c r="L25" s="4"/>
    </row>
    <row r="26" spans="2:12" x14ac:dyDescent="0.35">
      <c r="B26" s="2" t="s">
        <v>13</v>
      </c>
      <c r="C26" s="10" t="s">
        <v>30</v>
      </c>
      <c r="D26" s="11" t="s">
        <v>34</v>
      </c>
      <c r="E26" s="12" t="s">
        <v>27</v>
      </c>
      <c r="F26" s="13" t="s">
        <v>23</v>
      </c>
      <c r="G26" s="3">
        <v>200</v>
      </c>
      <c r="H26" s="3">
        <v>500</v>
      </c>
      <c r="I26" s="14">
        <f t="shared" si="0"/>
        <v>300</v>
      </c>
      <c r="J26" s="29">
        <f t="shared" si="1"/>
        <v>1.5</v>
      </c>
      <c r="L26" s="4"/>
    </row>
    <row r="27" spans="2:12" x14ac:dyDescent="0.35">
      <c r="B27" s="2" t="s">
        <v>13</v>
      </c>
      <c r="C27" s="10" t="s">
        <v>30</v>
      </c>
      <c r="D27" s="11" t="s">
        <v>34</v>
      </c>
      <c r="E27" s="12" t="s">
        <v>26</v>
      </c>
      <c r="F27" s="13" t="s">
        <v>24</v>
      </c>
      <c r="G27" s="3">
        <v>100</v>
      </c>
      <c r="H27" s="3">
        <v>95</v>
      </c>
      <c r="I27" s="14">
        <f t="shared" si="0"/>
        <v>-5</v>
      </c>
      <c r="J27" s="29">
        <f t="shared" si="1"/>
        <v>-5.0000000000000044E-2</v>
      </c>
      <c r="L27" s="4"/>
    </row>
    <row r="28" spans="2:12" x14ac:dyDescent="0.35">
      <c r="B28" s="2" t="s">
        <v>13</v>
      </c>
      <c r="C28" s="10" t="s">
        <v>30</v>
      </c>
      <c r="D28" s="11" t="s">
        <v>34</v>
      </c>
      <c r="E28" s="12" t="s">
        <v>26</v>
      </c>
      <c r="F28" s="13" t="s">
        <v>25</v>
      </c>
      <c r="G28" s="3">
        <v>300</v>
      </c>
      <c r="H28" s="3">
        <v>200</v>
      </c>
      <c r="I28" s="14">
        <f t="shared" si="0"/>
        <v>-100</v>
      </c>
      <c r="J28" s="29">
        <f t="shared" si="1"/>
        <v>-0.33333333333333337</v>
      </c>
      <c r="L28" s="4"/>
    </row>
    <row r="29" spans="2:12" x14ac:dyDescent="0.35">
      <c r="B29" s="2" t="s">
        <v>14</v>
      </c>
      <c r="C29" s="10" t="s">
        <v>30</v>
      </c>
      <c r="D29" s="11" t="s">
        <v>12</v>
      </c>
      <c r="E29" s="12" t="s">
        <v>15</v>
      </c>
      <c r="F29" s="13" t="s">
        <v>16</v>
      </c>
      <c r="G29" s="3">
        <v>1000</v>
      </c>
      <c r="H29" s="3">
        <v>1200</v>
      </c>
      <c r="I29" s="14">
        <f t="shared" si="0"/>
        <v>200</v>
      </c>
      <c r="J29" s="29">
        <f t="shared" si="1"/>
        <v>0.19999999999999996</v>
      </c>
      <c r="L29" s="4"/>
    </row>
    <row r="30" spans="2:12" x14ac:dyDescent="0.35">
      <c r="B30" s="2" t="s">
        <v>14</v>
      </c>
      <c r="C30" s="10" t="s">
        <v>30</v>
      </c>
      <c r="D30" s="11" t="s">
        <v>36</v>
      </c>
      <c r="E30" s="12" t="s">
        <v>15</v>
      </c>
      <c r="F30" s="13" t="s">
        <v>17</v>
      </c>
      <c r="G30" s="3">
        <v>2000</v>
      </c>
      <c r="H30" s="3">
        <v>2000</v>
      </c>
      <c r="I30" s="14">
        <f t="shared" si="0"/>
        <v>0</v>
      </c>
      <c r="J30" s="29">
        <f t="shared" si="1"/>
        <v>0</v>
      </c>
      <c r="L30" s="4"/>
    </row>
    <row r="31" spans="2:12" x14ac:dyDescent="0.35">
      <c r="B31" s="2" t="s">
        <v>14</v>
      </c>
      <c r="C31" s="10" t="s">
        <v>30</v>
      </c>
      <c r="D31" s="11" t="s">
        <v>36</v>
      </c>
      <c r="E31" s="12" t="s">
        <v>15</v>
      </c>
      <c r="F31" s="13" t="s">
        <v>18</v>
      </c>
      <c r="G31" s="3">
        <v>600</v>
      </c>
      <c r="H31" s="3">
        <v>750</v>
      </c>
      <c r="I31" s="14">
        <f t="shared" si="0"/>
        <v>150</v>
      </c>
      <c r="J31" s="29">
        <f t="shared" si="1"/>
        <v>0.25</v>
      </c>
      <c r="L31" s="4"/>
    </row>
    <row r="32" spans="2:12" x14ac:dyDescent="0.35">
      <c r="B32" s="2" t="s">
        <v>14</v>
      </c>
      <c r="C32" s="10" t="s">
        <v>30</v>
      </c>
      <c r="D32" s="11" t="s">
        <v>36</v>
      </c>
      <c r="E32" s="12" t="s">
        <v>15</v>
      </c>
      <c r="F32" s="13" t="s">
        <v>19</v>
      </c>
      <c r="G32" s="3">
        <v>3000</v>
      </c>
      <c r="H32" s="3">
        <v>3100</v>
      </c>
      <c r="I32" s="14">
        <f t="shared" si="0"/>
        <v>100</v>
      </c>
      <c r="J32" s="29">
        <f t="shared" si="1"/>
        <v>3.3333333333333437E-2</v>
      </c>
      <c r="L32" s="4"/>
    </row>
    <row r="33" spans="2:16" x14ac:dyDescent="0.35">
      <c r="B33" s="2" t="s">
        <v>14</v>
      </c>
      <c r="C33" s="10" t="s">
        <v>35</v>
      </c>
      <c r="D33" s="11" t="s">
        <v>36</v>
      </c>
      <c r="E33" s="12" t="s">
        <v>28</v>
      </c>
      <c r="F33" s="13" t="s">
        <v>2</v>
      </c>
      <c r="G33" s="3">
        <v>8500</v>
      </c>
      <c r="H33" s="3">
        <v>8000</v>
      </c>
      <c r="I33" s="14">
        <f t="shared" si="0"/>
        <v>-500</v>
      </c>
      <c r="J33" s="29">
        <f t="shared" si="1"/>
        <v>-5.8823529411764719E-2</v>
      </c>
      <c r="L33" s="4"/>
    </row>
    <row r="34" spans="2:16" x14ac:dyDescent="0.35">
      <c r="B34" s="2" t="s">
        <v>14</v>
      </c>
      <c r="C34" s="10" t="s">
        <v>35</v>
      </c>
      <c r="D34" s="11" t="s">
        <v>36</v>
      </c>
      <c r="E34" s="12" t="s">
        <v>28</v>
      </c>
      <c r="F34" s="13" t="s">
        <v>20</v>
      </c>
      <c r="G34" s="3">
        <v>16000</v>
      </c>
      <c r="H34" s="3">
        <v>16200</v>
      </c>
      <c r="I34" s="14">
        <f t="shared" si="0"/>
        <v>200</v>
      </c>
      <c r="J34" s="29">
        <f t="shared" si="1"/>
        <v>1.2499999999999956E-2</v>
      </c>
      <c r="L34" s="4"/>
    </row>
    <row r="35" spans="2:16" x14ac:dyDescent="0.35">
      <c r="B35" s="2" t="s">
        <v>14</v>
      </c>
      <c r="C35" s="10" t="s">
        <v>35</v>
      </c>
      <c r="D35" s="11" t="s">
        <v>36</v>
      </c>
      <c r="E35" s="12" t="s">
        <v>28</v>
      </c>
      <c r="F35" s="13" t="s">
        <v>21</v>
      </c>
      <c r="G35" s="3">
        <v>40000</v>
      </c>
      <c r="H35" s="3">
        <v>41000</v>
      </c>
      <c r="I35" s="14">
        <f t="shared" si="0"/>
        <v>1000</v>
      </c>
      <c r="J35" s="29">
        <f t="shared" si="1"/>
        <v>2.4999999999999911E-2</v>
      </c>
      <c r="L35" s="4"/>
    </row>
    <row r="36" spans="2:16" x14ac:dyDescent="0.35">
      <c r="B36" s="40" t="s">
        <v>10</v>
      </c>
      <c r="C36" s="40"/>
      <c r="D36" s="40"/>
      <c r="E36" s="40"/>
      <c r="F36" s="40"/>
      <c r="G36" s="17">
        <f t="shared" ref="G36:H36" si="2">SUM(G12:G35)</f>
        <v>174950</v>
      </c>
      <c r="H36" s="17">
        <f t="shared" si="2"/>
        <v>181065</v>
      </c>
      <c r="I36" s="17">
        <f t="shared" si="0"/>
        <v>6115</v>
      </c>
      <c r="J36" s="28">
        <f t="shared" si="1"/>
        <v>3.4952843669619815E-2</v>
      </c>
      <c r="L36" s="6"/>
      <c r="M36" s="7"/>
      <c r="N36" s="8"/>
      <c r="O36" s="6"/>
      <c r="P36" s="5"/>
    </row>
    <row r="37" spans="2:16" x14ac:dyDescent="0.35"/>
  </sheetData>
  <mergeCells count="2">
    <mergeCell ref="B36:F36"/>
    <mergeCell ref="B2:I6"/>
  </mergeCells>
  <conditionalFormatting sqref="I12:J35">
    <cfRule type="expression" dxfId="1" priority="1">
      <formula>IF(OR(IFERROR((H12/G12)-1,0)&lt;-DiferençaMaxima1,IFERROR((H12/G12)-1,0)&gt;DiferençaMaxima1),1,0)=1</formula>
    </cfRule>
    <cfRule type="expression" dxfId="0" priority="2">
      <formula>IF(OR(IFERROR((H12/G12)-1,0)&lt;-(DiferençaMaxima1-(DiferençaMaxima1*AlertaDiferença1)),IFERROR((H12/G12)-1,0)&gt;DiferençaMaxima1-(DiferençaMaxima1*AlertaDiferença1)),1,0)=1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Sintético</vt:lpstr>
      <vt:lpstr>Analítico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Treasy - Planejamento;Orçamento e Acompanhamento sem complicação!</dc:creator>
  <cp:lastModifiedBy>sergi</cp:lastModifiedBy>
  <dcterms:created xsi:type="dcterms:W3CDTF">2010-09-19T19:48:47Z</dcterms:created>
  <dcterms:modified xsi:type="dcterms:W3CDTF">2019-01-04T15:46:31Z</dcterms:modified>
</cp:coreProperties>
</file>