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6B367266-CBBB-463C-A2EB-80D09D951D90}" xr6:coauthVersionLast="40" xr6:coauthVersionMax="40" xr10:uidLastSave="{00000000-0000-0000-0000-000000000000}"/>
  <bookViews>
    <workbookView xWindow="0" yWindow="0" windowWidth="19200" windowHeight="6940" tabRatio="779" xr2:uid="{00000000-000D-0000-FFFF-FFFF00000000}"/>
  </bookViews>
  <sheets>
    <sheet name="Cenário Base - Realista" sheetId="2" r:id="rId1"/>
    <sheet name="Simulação1 - Cenário Otimista" sheetId="3" r:id="rId2"/>
    <sheet name="Simulação2 - Cenário Pessimista" sheetId="4" r:id="rId3"/>
    <sheet name="Comparativo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2" i="5" l="1"/>
  <c r="B53" i="4"/>
  <c r="J39" i="4"/>
  <c r="N35" i="4"/>
  <c r="N30" i="4"/>
  <c r="M30" i="4"/>
  <c r="L30" i="4"/>
  <c r="K30" i="4"/>
  <c r="J30" i="4"/>
  <c r="I30" i="4"/>
  <c r="H30" i="4"/>
  <c r="G30" i="4"/>
  <c r="F30" i="4"/>
  <c r="E30" i="4"/>
  <c r="D30" i="4"/>
  <c r="C50" i="4" s="1"/>
  <c r="K29" i="5" s="1"/>
  <c r="C30" i="4"/>
  <c r="N23" i="4"/>
  <c r="M23" i="4"/>
  <c r="L23" i="4"/>
  <c r="K23" i="4"/>
  <c r="J23" i="4"/>
  <c r="I23" i="4"/>
  <c r="H23" i="4"/>
  <c r="G23" i="4"/>
  <c r="F23" i="4"/>
  <c r="E23" i="4"/>
  <c r="D23" i="4"/>
  <c r="C23" i="4"/>
  <c r="B19" i="4"/>
  <c r="N16" i="4"/>
  <c r="N39" i="4" s="1"/>
  <c r="M16" i="4"/>
  <c r="L16" i="4"/>
  <c r="K16" i="4"/>
  <c r="J16" i="4"/>
  <c r="I16" i="4"/>
  <c r="H16" i="4"/>
  <c r="G16" i="4"/>
  <c r="G39" i="4" s="1"/>
  <c r="F16" i="4"/>
  <c r="F39" i="4" s="1"/>
  <c r="E16" i="4"/>
  <c r="D16" i="4"/>
  <c r="C16" i="4"/>
  <c r="B12" i="4"/>
  <c r="N9" i="4"/>
  <c r="N38" i="4" s="1"/>
  <c r="M9" i="4"/>
  <c r="M38" i="4" s="1"/>
  <c r="L9" i="4"/>
  <c r="L38" i="4" s="1"/>
  <c r="K9" i="4"/>
  <c r="K38" i="4" s="1"/>
  <c r="J9" i="4"/>
  <c r="J38" i="4" s="1"/>
  <c r="I9" i="4"/>
  <c r="I38" i="4" s="1"/>
  <c r="H9" i="4"/>
  <c r="H38" i="4" s="1"/>
  <c r="G9" i="4"/>
  <c r="G38" i="4" s="1"/>
  <c r="F9" i="4"/>
  <c r="F38" i="4" s="1"/>
  <c r="F40" i="4" s="1"/>
  <c r="E9" i="4"/>
  <c r="E38" i="4" s="1"/>
  <c r="D9" i="4"/>
  <c r="C9" i="4"/>
  <c r="B5" i="4"/>
  <c r="B53" i="3"/>
  <c r="N41" i="3"/>
  <c r="M41" i="3"/>
  <c r="L41" i="3"/>
  <c r="K41" i="3"/>
  <c r="J41" i="3"/>
  <c r="I41" i="3"/>
  <c r="H41" i="3"/>
  <c r="G41" i="3"/>
  <c r="F41" i="3"/>
  <c r="E41" i="3"/>
  <c r="D41" i="3"/>
  <c r="C41" i="3"/>
  <c r="N35" i="3"/>
  <c r="N30" i="3"/>
  <c r="M30" i="3"/>
  <c r="L30" i="3"/>
  <c r="K30" i="3"/>
  <c r="J30" i="3"/>
  <c r="I30" i="3"/>
  <c r="H30" i="3"/>
  <c r="G30" i="3"/>
  <c r="F30" i="3"/>
  <c r="E30" i="3"/>
  <c r="D30" i="3"/>
  <c r="C30" i="3"/>
  <c r="N23" i="3"/>
  <c r="M23" i="3"/>
  <c r="L23" i="3"/>
  <c r="K23" i="3"/>
  <c r="J23" i="3"/>
  <c r="I23" i="3"/>
  <c r="H23" i="3"/>
  <c r="G23" i="3"/>
  <c r="F23" i="3"/>
  <c r="E23" i="3"/>
  <c r="D23" i="3"/>
  <c r="C23" i="3"/>
  <c r="B19" i="3"/>
  <c r="N16" i="3"/>
  <c r="M16" i="3"/>
  <c r="L16" i="3"/>
  <c r="K16" i="3"/>
  <c r="J16" i="3"/>
  <c r="I16" i="3"/>
  <c r="H16" i="3"/>
  <c r="G16" i="3"/>
  <c r="F16" i="3"/>
  <c r="E16" i="3"/>
  <c r="D16" i="3"/>
  <c r="C16" i="3"/>
  <c r="B12" i="3"/>
  <c r="N9" i="3"/>
  <c r="M9" i="3"/>
  <c r="L9" i="3"/>
  <c r="K9" i="3"/>
  <c r="J9" i="3"/>
  <c r="I9" i="3"/>
  <c r="H9" i="3"/>
  <c r="G9" i="3"/>
  <c r="F9" i="3"/>
  <c r="E9" i="3"/>
  <c r="D9" i="3"/>
  <c r="C9" i="3"/>
  <c r="N10" i="3" s="1"/>
  <c r="C44" i="3" s="1"/>
  <c r="B5" i="3"/>
  <c r="B54" i="2"/>
  <c r="M39" i="2"/>
  <c r="I39" i="2"/>
  <c r="K38" i="2"/>
  <c r="K40" i="2" s="1"/>
  <c r="G38" i="2"/>
  <c r="F38" i="2"/>
  <c r="F40" i="2" s="1"/>
  <c r="N35" i="2"/>
  <c r="N30" i="2"/>
  <c r="M30" i="2"/>
  <c r="L30" i="2"/>
  <c r="K30" i="2"/>
  <c r="J30" i="2"/>
  <c r="I30" i="2"/>
  <c r="H30" i="2"/>
  <c r="G30" i="2"/>
  <c r="F30" i="2"/>
  <c r="E30" i="2"/>
  <c r="D30" i="2"/>
  <c r="C30" i="2"/>
  <c r="N23" i="2"/>
  <c r="M23" i="2"/>
  <c r="L23" i="2"/>
  <c r="K23" i="2"/>
  <c r="J23" i="2"/>
  <c r="I23" i="2"/>
  <c r="H23" i="2"/>
  <c r="G23" i="2"/>
  <c r="F23" i="2"/>
  <c r="E23" i="2"/>
  <c r="D23" i="2"/>
  <c r="C23" i="2"/>
  <c r="B19" i="2"/>
  <c r="N16" i="2"/>
  <c r="M16" i="2"/>
  <c r="L16" i="2"/>
  <c r="L39" i="2" s="1"/>
  <c r="K16" i="2"/>
  <c r="K39" i="2" s="1"/>
  <c r="J16" i="2"/>
  <c r="I16" i="2"/>
  <c r="H16" i="2"/>
  <c r="H39" i="2" s="1"/>
  <c r="G16" i="2"/>
  <c r="G39" i="2" s="1"/>
  <c r="F16" i="2"/>
  <c r="E16" i="2"/>
  <c r="E39" i="2" s="1"/>
  <c r="D16" i="2"/>
  <c r="D39" i="2" s="1"/>
  <c r="C16" i="2"/>
  <c r="C48" i="2" s="1"/>
  <c r="I26" i="5" s="1"/>
  <c r="B12" i="2"/>
  <c r="N9" i="2"/>
  <c r="N38" i="2" s="1"/>
  <c r="M9" i="2"/>
  <c r="M38" i="2" s="1"/>
  <c r="L9" i="2"/>
  <c r="L38" i="2" s="1"/>
  <c r="K9" i="2"/>
  <c r="J9" i="2"/>
  <c r="J38" i="2" s="1"/>
  <c r="I9" i="2"/>
  <c r="I38" i="2" s="1"/>
  <c r="H9" i="2"/>
  <c r="H38" i="2" s="1"/>
  <c r="G9" i="2"/>
  <c r="F9" i="2"/>
  <c r="E9" i="2"/>
  <c r="E38" i="2" s="1"/>
  <c r="D9" i="2"/>
  <c r="C46" i="2" s="1"/>
  <c r="I24" i="5" s="1"/>
  <c r="C9" i="2"/>
  <c r="C38" i="2" s="1"/>
  <c r="B5" i="2"/>
  <c r="N31" i="2" l="1"/>
  <c r="C47" i="3"/>
  <c r="J26" i="5" s="1"/>
  <c r="E39" i="4"/>
  <c r="M39" i="4"/>
  <c r="M41" i="4" s="1"/>
  <c r="C48" i="3"/>
  <c r="J27" i="5" s="1"/>
  <c r="N31" i="3"/>
  <c r="C45" i="4"/>
  <c r="K24" i="5" s="1"/>
  <c r="N17" i="4"/>
  <c r="K39" i="4"/>
  <c r="C49" i="2"/>
  <c r="I27" i="5" s="1"/>
  <c r="C45" i="3"/>
  <c r="J24" i="5" s="1"/>
  <c r="N10" i="4"/>
  <c r="C44" i="4" s="1"/>
  <c r="K23" i="5" s="1"/>
  <c r="I39" i="4"/>
  <c r="N10" i="2"/>
  <c r="C45" i="2" s="1"/>
  <c r="F39" i="2"/>
  <c r="J39" i="2"/>
  <c r="N39" i="2"/>
  <c r="C50" i="3"/>
  <c r="J29" i="5" s="1"/>
  <c r="N42" i="3"/>
  <c r="D39" i="4"/>
  <c r="H39" i="4"/>
  <c r="L39" i="4"/>
  <c r="C48" i="4"/>
  <c r="K27" i="5" s="1"/>
  <c r="N31" i="4"/>
  <c r="H40" i="2"/>
  <c r="H41" i="2" s="1"/>
  <c r="J23" i="5"/>
  <c r="C50" i="2"/>
  <c r="I28" i="5" s="1"/>
  <c r="G40" i="4"/>
  <c r="G41" i="4" s="1"/>
  <c r="K40" i="4"/>
  <c r="K41" i="4" s="1"/>
  <c r="C49" i="3"/>
  <c r="J28" i="5" s="1"/>
  <c r="H40" i="4"/>
  <c r="H41" i="4" s="1"/>
  <c r="L40" i="4"/>
  <c r="L41" i="4" s="1"/>
  <c r="L40" i="2"/>
  <c r="L41" i="2" s="1"/>
  <c r="I23" i="5"/>
  <c r="E40" i="4"/>
  <c r="E41" i="4" s="1"/>
  <c r="I40" i="4"/>
  <c r="I41" i="4" s="1"/>
  <c r="M40" i="4"/>
  <c r="C49" i="4"/>
  <c r="K28" i="5" s="1"/>
  <c r="J40" i="2"/>
  <c r="F41" i="2"/>
  <c r="C51" i="2"/>
  <c r="I29" i="5" s="1"/>
  <c r="J40" i="4"/>
  <c r="J41" i="4" s="1"/>
  <c r="F41" i="4"/>
  <c r="C40" i="2"/>
  <c r="G40" i="2"/>
  <c r="G41" i="2" s="1"/>
  <c r="K41" i="2"/>
  <c r="C38" i="4"/>
  <c r="C39" i="4"/>
  <c r="C47" i="4"/>
  <c r="K26" i="5" s="1"/>
  <c r="N17" i="2"/>
  <c r="N40" i="2"/>
  <c r="N41" i="2" s="1"/>
  <c r="N17" i="3"/>
  <c r="N40" i="4"/>
  <c r="N41" i="4" s="1"/>
  <c r="C39" i="2"/>
  <c r="C41" i="2" s="1"/>
  <c r="N24" i="2"/>
  <c r="D38" i="2"/>
  <c r="N24" i="3"/>
  <c r="C46" i="3" s="1"/>
  <c r="N24" i="4"/>
  <c r="C46" i="4" s="1"/>
  <c r="D38" i="4"/>
  <c r="E40" i="2"/>
  <c r="E41" i="2" s="1"/>
  <c r="I40" i="2"/>
  <c r="I41" i="2" s="1"/>
  <c r="M40" i="2"/>
  <c r="M41" i="2" s="1"/>
  <c r="C47" i="2" l="1"/>
  <c r="J41" i="2"/>
  <c r="C53" i="4"/>
  <c r="K32" i="5" s="1"/>
  <c r="K25" i="5"/>
  <c r="C51" i="4"/>
  <c r="I25" i="5"/>
  <c r="C54" i="2"/>
  <c r="I32" i="5" s="1"/>
  <c r="C52" i="2"/>
  <c r="C40" i="4"/>
  <c r="C41" i="4" s="1"/>
  <c r="J25" i="5"/>
  <c r="C53" i="3"/>
  <c r="J32" i="5" s="1"/>
  <c r="D40" i="4"/>
  <c r="D41" i="4" s="1"/>
  <c r="C51" i="3"/>
  <c r="D40" i="2"/>
  <c r="D41" i="2" s="1"/>
  <c r="N42" i="2" s="1"/>
  <c r="N42" i="4" l="1"/>
  <c r="C52" i="4"/>
  <c r="K31" i="5" s="1"/>
  <c r="K30" i="5"/>
  <c r="J30" i="5"/>
  <c r="C52" i="3"/>
  <c r="J31" i="5" s="1"/>
  <c r="I30" i="5"/>
  <c r="C53" i="2"/>
  <c r="I31" i="5" s="1"/>
</calcChain>
</file>

<file path=xl/sharedStrings.xml><?xml version="1.0" encoding="utf-8"?>
<sst xmlns="http://schemas.openxmlformats.org/spreadsheetml/2006/main" count="353" uniqueCount="48">
  <si>
    <t>Cenário Base - Realista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</si>
  <si>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</si>
  <si>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</si>
  <si>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</si>
  <si>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</si>
  <si>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</si>
  <si>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</si>
  <si>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</si>
  <si>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</si>
  <si>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</si>
  <si>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</si>
  <si>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</si>
  <si>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</si>
  <si>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Venda de Produtos</t>
  </si>
  <si>
    <t>Venda de Serviços</t>
  </si>
  <si>
    <t>Outros</t>
  </si>
  <si>
    <t>TOTAL</t>
  </si>
  <si>
    <t>TOTAL:</t>
  </si>
  <si>
    <t>Aluguel</t>
  </si>
  <si>
    <t>Despesas com Pessoal</t>
  </si>
  <si>
    <t>Fornecedores</t>
  </si>
  <si>
    <t>Publicidade</t>
  </si>
  <si>
    <t>INVESTIMENTOS</t>
  </si>
  <si>
    <t>Infraestrutura</t>
  </si>
  <si>
    <t>Equipamentos</t>
  </si>
  <si>
    <t>IMPOSTOS</t>
  </si>
  <si>
    <t>Valor Mensal de Impostos (%)</t>
  </si>
  <si>
    <t>MÉDIA:</t>
  </si>
  <si>
    <t>REESULTADO</t>
  </si>
  <si>
    <t>Receitas</t>
  </si>
  <si>
    <t>Despesas</t>
  </si>
  <si>
    <t>Impostos</t>
  </si>
  <si>
    <t>RESUMO GERAL</t>
  </si>
  <si>
    <t>Receita Total</t>
  </si>
  <si>
    <t>Receita Mensal Média</t>
  </si>
  <si>
    <t>Despesas Fixas Totais</t>
  </si>
  <si>
    <t>Despesa Fixa Mensal Média</t>
  </si>
  <si>
    <t>Despesa Variável Mensal Média</t>
  </si>
  <si>
    <t>Investimento Total</t>
  </si>
  <si>
    <t>Investimento Mensal Médio</t>
  </si>
  <si>
    <t>Lucro Total</t>
  </si>
  <si>
    <t>Lucro Mensal Médio</t>
  </si>
  <si>
    <t>Comparativo entre Cenários</t>
  </si>
  <si>
    <t>CENÁRIO REALISTA</t>
  </si>
  <si>
    <t>CENÁRIO OTIMISTA</t>
  </si>
  <si>
    <t>CENÁRIO PESSIMISTA</t>
  </si>
  <si>
    <t>Simulação 1 - Cenário Otimista</t>
  </si>
  <si>
    <t>Simulação 2 - Cenário Pessimista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</si>
</sst>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#,##0.00_);\(&quot;R$&quot;#,##0.00\)"/>
    <numFmt numFmtId="165" formatCode="_(&quot;R$&quot;* #,##0.00_);_(&quot;R$&quot;* \(#,##0.00\);_(&quot;R$&quot;* &quot;-&quot;??_);_(@_)"/>
  </numFmts>
  <fonts count="14">
    <font>
      <sz val="12"/>
      <color rgb="FF000000"/>
      <name val="Calibri"/>
    </font>
    <font>
      <b/>
      <sz val="24"/>
      <color rgb="FF000000"/>
      <name val="Montserrat"/>
    </font>
    <font>
      <b/>
      <sz val="28"/>
      <color rgb="FF000000"/>
      <name val="Calibri"/>
    </font>
    <font>
      <b/>
      <sz val="24"/>
      <color rgb="FF2CA79B"/>
      <name val="Montserrat"/>
    </font>
    <font>
      <u/>
      <sz val="14"/>
      <color rgb="FFFFFFFF"/>
      <name val="Montserrat"/>
    </font>
    <font>
      <sz val="14"/>
      <color rgb="FFFFFFFF"/>
      <name val="Montserrat"/>
    </font>
    <font>
      <sz val="10"/>
      <color rgb="FF000000"/>
      <name val="Roboto"/>
    </font>
    <font>
      <b/>
      <sz val="12"/>
      <color rgb="FF000000"/>
      <name val="Calibri"/>
    </font>
    <font>
      <sz val="12"/>
      <name val="Calibri"/>
    </font>
    <font>
      <b/>
      <sz val="10"/>
      <color rgb="FF000000"/>
      <name val="Roboto"/>
    </font>
    <font>
      <u/>
      <sz val="14"/>
      <color rgb="FFFFFFFF"/>
      <name val="Montserrat"/>
    </font>
    <font>
      <b/>
      <sz val="10"/>
      <name val="Roboto"/>
    </font>
    <font>
      <b/>
      <u/>
      <sz val="10"/>
      <color rgb="FF000000"/>
      <name val="Roboto"/>
    </font>
    <font>
      <b/>
      <u/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2CA79B"/>
        <bgColor rgb="FF2CA79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5" fontId="9" fillId="0" borderId="0" xfId="0" applyNumberFormat="1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165" fontId="11" fillId="0" borderId="0" xfId="0" applyNumberFormat="1" applyFont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center" vertical="center" wrapText="1"/>
    </xf>
    <xf numFmtId="9" fontId="7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/>
            </a:pPr>
            <a:r>
              <a:rPr lang="pt-BR"/>
              <a:t>RECEITAS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Comparativos!$H$23</c:f>
              <c:strCache>
                <c:ptCount val="1"/>
                <c:pt idx="0">
                  <c:v>Receita Total</c:v>
                </c:pt>
              </c:strCache>
            </c:strRef>
          </c:tx>
          <c:spPr>
            <a:solidFill>
              <a:srgbClr val="6D833E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Comparativos!$I$23:$K$23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AB8E-4BB9-8DA9-17F60DBAA8E1}"/>
            </c:ext>
          </c:extLst>
        </c:ser>
        <c:ser>
          <c:idx val="1"/>
          <c:order val="1"/>
          <c:tx>
            <c:strRef>
              <c:f>Comparativos!$H$24</c:f>
              <c:strCache>
                <c:ptCount val="1"/>
                <c:pt idx="0">
                  <c:v>Receita Mensal Média</c:v>
                </c:pt>
              </c:strCache>
            </c:strRef>
          </c:tx>
          <c:spPr>
            <a:solidFill>
              <a:srgbClr val="D7E4BD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Comparativos!$I$24:$K$24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AB8E-4BB9-8DA9-17F60DBAA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8367165"/>
        <c:axId val="1802520130"/>
      </c:barChart>
      <c:catAx>
        <c:axId val="2078367165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t-BR"/>
          </a:p>
        </c:txPr>
        <c:crossAx val="1802520130"/>
        <c:crosses val="autoZero"/>
        <c:auto val="1"/>
        <c:lblAlgn val="ctr"/>
        <c:lblOffset val="100"/>
        <c:noMultiLvlLbl val="1"/>
      </c:catAx>
      <c:valAx>
        <c:axId val="1802520130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_(&quot;R$&quot;* #,##0.00_);_(&quot;R$&quot;* \(#,##0.00\);_(&quot;R$&quot;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t-BR"/>
          </a:p>
        </c:txPr>
        <c:crossAx val="2078367165"/>
        <c:crosses val="autoZero"/>
        <c:crossBetween val="between"/>
      </c:valAx>
      <c:spPr>
        <a:solidFill>
          <a:srgbClr val="FFFFFF"/>
        </a:solidFill>
      </c:spPr>
    </c:plotArea>
    <c:legend>
      <c:legendPos val="t"/>
      <c:overlay val="0"/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/>
            </a:pPr>
            <a:r>
              <a:rPr lang="pt-BR"/>
              <a:t>DESPESAS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Comparativos!$H$25</c:f>
              <c:strCache>
                <c:ptCount val="1"/>
                <c:pt idx="0">
                  <c:v>Despesas Fixas Totais</c:v>
                </c:pt>
              </c:strCache>
            </c:strRef>
          </c:tx>
          <c:spPr>
            <a:solidFill>
              <a:srgbClr val="863836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Comparativos!$I$25:$K$25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517-4413-B3CB-8A3B8421087A}"/>
            </c:ext>
          </c:extLst>
        </c:ser>
        <c:ser>
          <c:idx val="1"/>
          <c:order val="1"/>
          <c:tx>
            <c:strRef>
              <c:f>Comparativos!$H$26</c:f>
              <c:strCache>
                <c:ptCount val="1"/>
                <c:pt idx="0">
                  <c:v>Despesa Fixa Mensal Média</c:v>
                </c:pt>
              </c:strCache>
            </c:strRef>
          </c:tx>
          <c:spPr>
            <a:solidFill>
              <a:srgbClr val="C96A68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Comparativos!$I$26:$K$26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F517-4413-B3CB-8A3B8421087A}"/>
            </c:ext>
          </c:extLst>
        </c:ser>
        <c:ser>
          <c:idx val="2"/>
          <c:order val="2"/>
          <c:tx>
            <c:strRef>
              <c:f>Comparativos!$H$27</c:f>
              <c:strCache>
                <c:ptCount val="1"/>
                <c:pt idx="0">
                  <c:v>Despesa Variável Mensal Média</c:v>
                </c:pt>
              </c:strCache>
            </c:strRef>
          </c:tx>
          <c:spPr>
            <a:solidFill>
              <a:srgbClr val="E6B9B8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Comparativos!$I$27:$K$27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F517-4413-B3CB-8A3B84210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6950934"/>
        <c:axId val="1043956942"/>
      </c:barChart>
      <c:catAx>
        <c:axId val="1776950934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t-BR"/>
          </a:p>
        </c:txPr>
        <c:crossAx val="1043956942"/>
        <c:crosses val="autoZero"/>
        <c:auto val="1"/>
        <c:lblAlgn val="ctr"/>
        <c:lblOffset val="100"/>
        <c:noMultiLvlLbl val="1"/>
      </c:catAx>
      <c:valAx>
        <c:axId val="1043956942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_(&quot;R$&quot;* #,##0.00_);_(&quot;R$&quot;* \(#,##0.00\);_(&quot;R$&quot;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t-BR"/>
          </a:p>
        </c:txPr>
        <c:crossAx val="1776950934"/>
        <c:crosses val="autoZero"/>
        <c:crossBetween val="between"/>
      </c:valAx>
      <c:spPr>
        <a:solidFill>
          <a:srgbClr val="FFFFFF"/>
        </a:solidFill>
      </c:spPr>
    </c:plotArea>
    <c:legend>
      <c:legendPos val="t"/>
      <c:overlay val="0"/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/>
            </a:pPr>
            <a:r>
              <a:rPr lang="pt-BR"/>
              <a:t>INVESTIMENTOS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Comparativos!$H$28</c:f>
              <c:strCache>
                <c:ptCount val="1"/>
                <c:pt idx="0">
                  <c:v>Investimento Total</c:v>
                </c:pt>
              </c:strCache>
            </c:strRef>
          </c:tx>
          <c:spPr>
            <a:solidFill>
              <a:srgbClr val="375A84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Comparativos!$I$28:$K$28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630-4C56-BA28-7E1DD7F744B3}"/>
            </c:ext>
          </c:extLst>
        </c:ser>
        <c:ser>
          <c:idx val="1"/>
          <c:order val="1"/>
          <c:tx>
            <c:strRef>
              <c:f>Comparativos!$H$29</c:f>
              <c:strCache>
                <c:ptCount val="1"/>
                <c:pt idx="0">
                  <c:v>Investimento Mensal Médio</c:v>
                </c:pt>
              </c:strCache>
            </c:strRef>
          </c:tx>
          <c:spPr>
            <a:solidFill>
              <a:srgbClr val="B9CDE5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Comparativos!$I$29:$K$29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2630-4C56-BA28-7E1DD7F74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405360"/>
        <c:axId val="612642445"/>
      </c:barChart>
      <c:catAx>
        <c:axId val="315405360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t-BR"/>
          </a:p>
        </c:txPr>
        <c:crossAx val="612642445"/>
        <c:crosses val="autoZero"/>
        <c:auto val="1"/>
        <c:lblAlgn val="ctr"/>
        <c:lblOffset val="100"/>
        <c:noMultiLvlLbl val="1"/>
      </c:catAx>
      <c:valAx>
        <c:axId val="612642445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_(&quot;R$&quot;* #,##0.00_);_(&quot;R$&quot;* \(#,##0.00\);_(&quot;R$&quot;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t-BR"/>
          </a:p>
        </c:txPr>
        <c:crossAx val="315405360"/>
        <c:crosses val="autoZero"/>
        <c:crossBetween val="between"/>
      </c:valAx>
      <c:spPr>
        <a:solidFill>
          <a:srgbClr val="FFFFFF"/>
        </a:solidFill>
      </c:spPr>
    </c:plotArea>
    <c:legend>
      <c:legendPos val="t"/>
      <c:overlay val="0"/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/>
            </a:pPr>
            <a:r>
              <a:rPr lang="pt-BR"/>
              <a:t>RESULTADO DO EXERCÍCIO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Comparativos!$H$30</c:f>
              <c:strCache>
                <c:ptCount val="1"/>
                <c:pt idx="0">
                  <c:v>Lucro Total</c:v>
                </c:pt>
              </c:strCache>
            </c:strRef>
          </c:tx>
          <c:spPr>
            <a:solidFill>
              <a:srgbClr val="35788B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Comparativos!$I$30:$K$30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F4B-49FD-9F4C-D272FEBAB304}"/>
            </c:ext>
          </c:extLst>
        </c:ser>
        <c:ser>
          <c:idx val="1"/>
          <c:order val="1"/>
          <c:tx>
            <c:strRef>
              <c:f>Comparativos!$H$31</c:f>
              <c:strCache>
                <c:ptCount val="1"/>
                <c:pt idx="0">
                  <c:v>Lucro Mensal Médio</c:v>
                </c:pt>
              </c:strCache>
            </c:strRef>
          </c:tx>
          <c:spPr>
            <a:solidFill>
              <a:srgbClr val="B7DEE8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Comparativos!$I$31:$K$31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8F4B-49FD-9F4C-D272FEBAB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158149"/>
        <c:axId val="725470028"/>
      </c:barChart>
      <c:catAx>
        <c:axId val="1195158149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t-BR"/>
          </a:p>
        </c:txPr>
        <c:crossAx val="725470028"/>
        <c:crosses val="autoZero"/>
        <c:auto val="1"/>
        <c:lblAlgn val="ctr"/>
        <c:lblOffset val="100"/>
        <c:noMultiLvlLbl val="1"/>
      </c:catAx>
      <c:valAx>
        <c:axId val="725470028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_(&quot;R$&quot;* #,##0.00_);_(&quot;R$&quot;* \(#,##0.00\);_(&quot;R$&quot;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t-BR"/>
          </a:p>
        </c:txPr>
        <c:crossAx val="1195158149"/>
        <c:crosses val="autoZero"/>
        <c:crossBetween val="between"/>
      </c:valAx>
      <c:spPr>
        <a:solidFill>
          <a:srgbClr val="FFFFFF"/>
        </a:solidFill>
      </c:spPr>
    </c:plotArea>
    <c:legend>
      <c:legendPos val="t"/>
      <c:overlay val="0"/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/>
            </a:pPr>
            <a:r>
              <a:rPr lang="pt-BR"/>
              <a:t>ÍNDICES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Comparativos!$H$32</c:f>
              <c:strCache>
                <c:ptCount val="1"/>
                <c:pt idx="0">
                  <c:v>Lucratividade</c:v>
                </c:pt>
              </c:strCache>
            </c:strRef>
          </c:tx>
          <c:spPr>
            <a:solidFill>
              <a:srgbClr val="AD6931"/>
            </a:solidFill>
          </c:spPr>
          <c:invertIfNegative val="1"/>
          <c:cat>
            <c:strRef>
              <c:f>Comparativos!$I$22:$K$22</c:f>
              <c:strCache>
                <c:ptCount val="3"/>
                <c:pt idx="0">
                  <c:v>CENÁRIO REALISTA</c:v>
                </c:pt>
                <c:pt idx="1">
                  <c:v>CENÁRIO OTIMISTA</c:v>
                </c:pt>
                <c:pt idx="2">
                  <c:v>CENÁRIO PESSIMISTA</c:v>
                </c:pt>
              </c:strCache>
            </c:strRef>
          </c:cat>
          <c:val>
            <c:numRef>
              <c:f>Comparativos!$I$32:$K$32</c:f>
              <c:numCache>
                <c:formatCode>_("R$"* #,##0.00_);_("R$"* \(#,##0.00\);_("R$"*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F6A-435A-BAC2-71237CA4B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5278209"/>
        <c:axId val="601506024"/>
      </c:barChart>
      <c:catAx>
        <c:axId val="1465278209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t-BR"/>
          </a:p>
        </c:txPr>
        <c:crossAx val="601506024"/>
        <c:crosses val="autoZero"/>
        <c:auto val="1"/>
        <c:lblAlgn val="ctr"/>
        <c:lblOffset val="100"/>
        <c:noMultiLvlLbl val="1"/>
      </c:catAx>
      <c:valAx>
        <c:axId val="601506024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_(&quot;R$&quot;* #,##0.00_);_(&quot;R$&quot;* \(#,##0.00\);_(&quot;R$&quot;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t-BR"/>
          </a:p>
        </c:txPr>
        <c:crossAx val="1465278209"/>
        <c:crosses val="autoZero"/>
        <c:crossBetween val="between"/>
      </c:valAx>
      <c:spPr>
        <a:solidFill>
          <a:srgbClr val="FFFFFF"/>
        </a:solidFill>
      </c:spPr>
    </c:plotArea>
    <c:legend>
      <c:legendPos val="t"/>
      <c:overlay val="0"/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</xdr:row>
      <xdr:rowOff>161925</xdr:rowOff>
    </xdr:from>
    <xdr:ext cx="6219825" cy="2724150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530225</xdr:colOff>
      <xdr:row>3</xdr:row>
      <xdr:rowOff>161925</xdr:rowOff>
    </xdr:from>
    <xdr:ext cx="6229350" cy="272415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28575</xdr:colOff>
      <xdr:row>12</xdr:row>
      <xdr:rowOff>38100</xdr:rowOff>
    </xdr:from>
    <xdr:ext cx="6229350" cy="272415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533400</xdr:colOff>
      <xdr:row>12</xdr:row>
      <xdr:rowOff>19050</xdr:rowOff>
    </xdr:from>
    <xdr:ext cx="6248400" cy="2752725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19050</xdr:colOff>
      <xdr:row>20</xdr:row>
      <xdr:rowOff>161925</xdr:rowOff>
    </xdr:from>
    <xdr:ext cx="5740400" cy="2628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54"/>
  <sheetViews>
    <sheetView showGridLines="0" tabSelected="1" workbookViewId="0">
      <selection activeCell="E4" sqref="E4"/>
    </sheetView>
  </sheetViews>
  <sheetFormatPr defaultColWidth="11.25" defaultRowHeight="15" customHeight="1"/>
  <cols>
    <col min="1" max="1" width="3.08203125" customWidth="1"/>
    <col min="2" max="2" width="27.1640625" bestFit="1" customWidth="1"/>
    <col min="3" max="3" width="13.4140625" customWidth="1"/>
    <col min="4" max="4" width="14.58203125" bestFit="1" customWidth="1"/>
    <col min="5" max="10" width="13.4140625" customWidth="1"/>
    <col min="11" max="11" width="14.08203125" bestFit="1" customWidth="1"/>
    <col min="12" max="12" width="13.4140625" customWidth="1"/>
    <col min="13" max="13" width="14.6640625" bestFit="1" customWidth="1"/>
    <col min="14" max="14" width="14.25" bestFit="1" customWidth="1"/>
    <col min="15" max="15" width="4.4140625" customWidth="1"/>
  </cols>
  <sheetData>
    <row r="1" spans="1:15" ht="17.25" customHeight="1">
      <c r="A1" s="1"/>
      <c r="B1" s="1"/>
      <c r="C1" s="2"/>
      <c r="D1" s="2"/>
      <c r="E1" s="2"/>
      <c r="F1" s="2"/>
      <c r="G1" s="2"/>
      <c r="H1" s="2"/>
      <c r="K1" s="3"/>
      <c r="L1" s="3"/>
      <c r="M1" s="1"/>
      <c r="N1" s="1"/>
      <c r="O1" s="1"/>
    </row>
    <row r="2" spans="1:15" ht="17.25" customHeight="1">
      <c r="A2" s="1"/>
      <c r="B2" s="1"/>
      <c r="C2" s="41" t="s">
        <v>0</v>
      </c>
      <c r="D2" s="42"/>
      <c r="E2" s="42"/>
      <c r="F2" s="42"/>
      <c r="G2" s="42"/>
      <c r="H2" s="42"/>
      <c r="K2" s="3"/>
      <c r="L2" s="3"/>
      <c r="M2" s="1"/>
      <c r="N2" s="1"/>
      <c r="O2" s="1"/>
    </row>
    <row r="3" spans="1:15" ht="13.5" customHeight="1">
      <c r="A3" s="1"/>
      <c r="B3" s="1"/>
      <c r="C3" s="42"/>
      <c r="D3" s="42"/>
      <c r="E3" s="42"/>
      <c r="F3" s="42"/>
      <c r="G3" s="42"/>
      <c r="H3" s="42"/>
      <c r="K3" s="3"/>
      <c r="L3" s="3"/>
      <c r="M3" s="1"/>
      <c r="N3" s="1"/>
      <c r="O3" s="1"/>
    </row>
    <row r="4" spans="1:15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75" customHeight="1">
      <c r="A5" s="1"/>
      <c r="B5" s="6" t="str">
        <f>HYPERLINK("https://www.treasy.com.br/blog/receita-bruta-receita-liquida/","RECEITAS")</f>
        <v>RECEITAS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1"/>
    </row>
    <row r="6" spans="1:15" ht="27.75" customHeight="1">
      <c r="A6" s="1"/>
      <c r="B6" s="8" t="s">
        <v>13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"/>
    </row>
    <row r="7" spans="1:15" ht="27.75" customHeight="1">
      <c r="A7" s="1"/>
      <c r="B7" s="8" t="s">
        <v>14</v>
      </c>
      <c r="C7" s="9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"/>
    </row>
    <row r="8" spans="1:15" ht="27.75" customHeight="1">
      <c r="A8" s="1"/>
      <c r="B8" s="8" t="s">
        <v>15</v>
      </c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"/>
    </row>
    <row r="9" spans="1:15" ht="27.75" customHeight="1">
      <c r="A9" s="11"/>
      <c r="B9" s="12" t="s">
        <v>16</v>
      </c>
      <c r="C9" s="13">
        <f t="shared" ref="C9:N9" si="0">SUM(C6:C8)</f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1"/>
    </row>
    <row r="10" spans="1:15" ht="27.75" customHeight="1">
      <c r="A10" s="1"/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 t="s">
        <v>17</v>
      </c>
      <c r="N10" s="13">
        <f>SUM(C9:N9)</f>
        <v>0</v>
      </c>
      <c r="O10" s="1"/>
    </row>
    <row r="11" spans="1:15" ht="27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7.75" customHeight="1">
      <c r="A12" s="1"/>
      <c r="B12" s="14" t="str">
        <f>HYPERLINK("https://www.treasy.com.br/blog/despesas-fixas-e-variaveis/","DESPESAS FIXAS")</f>
        <v>DESPESAS FIXAS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7</v>
      </c>
      <c r="J12" s="7" t="s">
        <v>8</v>
      </c>
      <c r="K12" s="7" t="s">
        <v>9</v>
      </c>
      <c r="L12" s="7" t="s">
        <v>10</v>
      </c>
      <c r="M12" s="7" t="s">
        <v>11</v>
      </c>
      <c r="N12" s="7" t="s">
        <v>12</v>
      </c>
      <c r="O12" s="1"/>
    </row>
    <row r="13" spans="1:15" ht="27.75" customHeight="1">
      <c r="A13" s="1"/>
      <c r="B13" s="8" t="s">
        <v>18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"/>
    </row>
    <row r="14" spans="1:15" ht="27.75" customHeight="1">
      <c r="A14" s="1"/>
      <c r="B14" s="15" t="s">
        <v>19</v>
      </c>
      <c r="C14" s="9"/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"/>
    </row>
    <row r="15" spans="1:15" ht="27.75" customHeight="1">
      <c r="A15" s="1"/>
      <c r="B15" s="8" t="s">
        <v>15</v>
      </c>
      <c r="C15" s="9"/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"/>
    </row>
    <row r="16" spans="1:15" ht="27.75" customHeight="1">
      <c r="A16" s="11"/>
      <c r="B16" s="12" t="s">
        <v>16</v>
      </c>
      <c r="C16" s="13">
        <f t="shared" ref="C16:N16" si="1">SUM(C13:C15)</f>
        <v>0</v>
      </c>
      <c r="D16" s="13">
        <f t="shared" si="1"/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  <c r="I16" s="13">
        <f t="shared" si="1"/>
        <v>0</v>
      </c>
      <c r="J16" s="13">
        <f t="shared" si="1"/>
        <v>0</v>
      </c>
      <c r="K16" s="13">
        <f t="shared" si="1"/>
        <v>0</v>
      </c>
      <c r="L16" s="13">
        <f t="shared" si="1"/>
        <v>0</v>
      </c>
      <c r="M16" s="13">
        <f t="shared" si="1"/>
        <v>0</v>
      </c>
      <c r="N16" s="13">
        <f t="shared" si="1"/>
        <v>0</v>
      </c>
      <c r="O16" s="11"/>
    </row>
    <row r="17" spans="1:15" ht="27.75" customHeight="1">
      <c r="A17" s="1"/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2" t="s">
        <v>17</v>
      </c>
      <c r="N17" s="13">
        <f>SUM(C16:N16)</f>
        <v>0</v>
      </c>
      <c r="O17" s="1"/>
    </row>
    <row r="18" spans="1:15" ht="27.75" customHeight="1">
      <c r="A18" s="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</row>
    <row r="19" spans="1:15" ht="27.75" customHeight="1">
      <c r="A19" s="1"/>
      <c r="B19" s="14" t="str">
        <f>HYPERLINK("https://www.treasy.com.br/blog/despesas-fixas-e-variaveis/","DESPESAS VARIÁVEIS")</f>
        <v>DESPESAS VARIÁVEIS</v>
      </c>
      <c r="C19" s="7" t="s">
        <v>1</v>
      </c>
      <c r="D19" s="7" t="s">
        <v>2</v>
      </c>
      <c r="E19" s="7" t="s">
        <v>3</v>
      </c>
      <c r="F19" s="7" t="s">
        <v>4</v>
      </c>
      <c r="G19" s="7" t="s">
        <v>5</v>
      </c>
      <c r="H19" s="7" t="s">
        <v>6</v>
      </c>
      <c r="I19" s="7" t="s">
        <v>7</v>
      </c>
      <c r="J19" s="7" t="s">
        <v>8</v>
      </c>
      <c r="K19" s="7" t="s">
        <v>9</v>
      </c>
      <c r="L19" s="7" t="s">
        <v>10</v>
      </c>
      <c r="M19" s="7" t="s">
        <v>11</v>
      </c>
      <c r="N19" s="7" t="s">
        <v>12</v>
      </c>
      <c r="O19" s="1"/>
    </row>
    <row r="20" spans="1:15" ht="27.75" customHeight="1">
      <c r="A20" s="1"/>
      <c r="B20" s="8" t="s">
        <v>20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"/>
    </row>
    <row r="21" spans="1:15" ht="27.75" customHeight="1">
      <c r="A21" s="1"/>
      <c r="B21" s="8" t="s">
        <v>21</v>
      </c>
      <c r="C21" s="9"/>
      <c r="D21" s="9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"/>
    </row>
    <row r="22" spans="1:15" ht="27.75" customHeight="1">
      <c r="A22" s="1"/>
      <c r="B22" s="8" t="s">
        <v>15</v>
      </c>
      <c r="C22" s="9"/>
      <c r="D22" s="9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"/>
    </row>
    <row r="23" spans="1:15" ht="27.75" customHeight="1">
      <c r="A23" s="11"/>
      <c r="B23" s="12" t="s">
        <v>16</v>
      </c>
      <c r="C23" s="13">
        <f t="shared" ref="C23:N23" si="2">SUM(C20:C22)</f>
        <v>0</v>
      </c>
      <c r="D23" s="13">
        <f t="shared" si="2"/>
        <v>0</v>
      </c>
      <c r="E23" s="13">
        <f t="shared" si="2"/>
        <v>0</v>
      </c>
      <c r="F23" s="13">
        <f t="shared" si="2"/>
        <v>0</v>
      </c>
      <c r="G23" s="13">
        <f t="shared" si="2"/>
        <v>0</v>
      </c>
      <c r="H23" s="13">
        <f t="shared" si="2"/>
        <v>0</v>
      </c>
      <c r="I23" s="13">
        <f t="shared" si="2"/>
        <v>0</v>
      </c>
      <c r="J23" s="13">
        <f t="shared" si="2"/>
        <v>0</v>
      </c>
      <c r="K23" s="13">
        <f t="shared" si="2"/>
        <v>0</v>
      </c>
      <c r="L23" s="13">
        <f t="shared" si="2"/>
        <v>0</v>
      </c>
      <c r="M23" s="13">
        <f t="shared" si="2"/>
        <v>0</v>
      </c>
      <c r="N23" s="13">
        <f t="shared" si="2"/>
        <v>0</v>
      </c>
      <c r="O23" s="11"/>
    </row>
    <row r="24" spans="1:15" ht="27.75" customHeight="1">
      <c r="A24" s="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2" t="s">
        <v>17</v>
      </c>
      <c r="N24" s="13">
        <f>SUM(C23:N23)</f>
        <v>0</v>
      </c>
      <c r="O24" s="1"/>
    </row>
    <row r="25" spans="1:15" ht="27.75" customHeight="1">
      <c r="A25" s="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</row>
    <row r="26" spans="1:15" ht="27.75" customHeight="1">
      <c r="A26" s="1"/>
      <c r="B26" s="7" t="s">
        <v>22</v>
      </c>
      <c r="C26" s="7" t="s">
        <v>1</v>
      </c>
      <c r="D26" s="7" t="s">
        <v>2</v>
      </c>
      <c r="E26" s="7" t="s">
        <v>3</v>
      </c>
      <c r="F26" s="7" t="s">
        <v>4</v>
      </c>
      <c r="G26" s="7" t="s">
        <v>5</v>
      </c>
      <c r="H26" s="7" t="s">
        <v>6</v>
      </c>
      <c r="I26" s="7" t="s">
        <v>7</v>
      </c>
      <c r="J26" s="7" t="s">
        <v>8</v>
      </c>
      <c r="K26" s="7" t="s">
        <v>9</v>
      </c>
      <c r="L26" s="7" t="s">
        <v>10</v>
      </c>
      <c r="M26" s="7" t="s">
        <v>11</v>
      </c>
      <c r="N26" s="7" t="s">
        <v>12</v>
      </c>
      <c r="O26" s="1"/>
    </row>
    <row r="27" spans="1:15" ht="27.75" customHeight="1">
      <c r="A27" s="1"/>
      <c r="B27" s="8" t="s">
        <v>23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"/>
    </row>
    <row r="28" spans="1:15" ht="27.75" customHeight="1">
      <c r="A28" s="1"/>
      <c r="B28" s="8" t="s">
        <v>24</v>
      </c>
      <c r="C28" s="9"/>
      <c r="D28" s="9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"/>
    </row>
    <row r="29" spans="1:15" ht="27.75" customHeight="1">
      <c r="A29" s="1"/>
      <c r="B29" s="8" t="s">
        <v>15</v>
      </c>
      <c r="C29" s="9"/>
      <c r="D29" s="9"/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"/>
    </row>
    <row r="30" spans="1:15" ht="27.75" customHeight="1">
      <c r="A30" s="11"/>
      <c r="B30" s="12" t="s">
        <v>16</v>
      </c>
      <c r="C30" s="13">
        <f t="shared" ref="C30:N30" si="3">SUM(C27:C29)</f>
        <v>0</v>
      </c>
      <c r="D30" s="13">
        <f t="shared" si="3"/>
        <v>0</v>
      </c>
      <c r="E30" s="13">
        <f t="shared" si="3"/>
        <v>0</v>
      </c>
      <c r="F30" s="13">
        <f t="shared" si="3"/>
        <v>0</v>
      </c>
      <c r="G30" s="13">
        <f t="shared" si="3"/>
        <v>0</v>
      </c>
      <c r="H30" s="13">
        <f t="shared" si="3"/>
        <v>0</v>
      </c>
      <c r="I30" s="13">
        <f t="shared" si="3"/>
        <v>0</v>
      </c>
      <c r="J30" s="13">
        <f t="shared" si="3"/>
        <v>0</v>
      </c>
      <c r="K30" s="13">
        <f t="shared" si="3"/>
        <v>0</v>
      </c>
      <c r="L30" s="13">
        <f t="shared" si="3"/>
        <v>0</v>
      </c>
      <c r="M30" s="13">
        <f t="shared" si="3"/>
        <v>0</v>
      </c>
      <c r="N30" s="13">
        <f t="shared" si="3"/>
        <v>0</v>
      </c>
      <c r="O30" s="11"/>
    </row>
    <row r="31" spans="1:15" ht="27.75" customHeight="1">
      <c r="A31" s="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2" t="s">
        <v>17</v>
      </c>
      <c r="N31" s="13">
        <f>SUM(C30:N30)</f>
        <v>0</v>
      </c>
      <c r="O31" s="1"/>
    </row>
    <row r="32" spans="1:15" ht="27.75" customHeight="1">
      <c r="A32" s="1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2"/>
      <c r="N32" s="16"/>
      <c r="O32" s="1"/>
    </row>
    <row r="33" spans="1:15" ht="27.75" customHeight="1">
      <c r="A33" s="1"/>
      <c r="B33" s="7" t="s">
        <v>25</v>
      </c>
      <c r="C33" s="7" t="s">
        <v>1</v>
      </c>
      <c r="D33" s="7" t="s">
        <v>2</v>
      </c>
      <c r="E33" s="7" t="s">
        <v>3</v>
      </c>
      <c r="F33" s="7" t="s">
        <v>4</v>
      </c>
      <c r="G33" s="7" t="s">
        <v>5</v>
      </c>
      <c r="H33" s="7" t="s">
        <v>6</v>
      </c>
      <c r="I33" s="7" t="s">
        <v>7</v>
      </c>
      <c r="J33" s="7" t="s">
        <v>8</v>
      </c>
      <c r="K33" s="7" t="s">
        <v>9</v>
      </c>
      <c r="L33" s="7" t="s">
        <v>10</v>
      </c>
      <c r="M33" s="7" t="s">
        <v>11</v>
      </c>
      <c r="N33" s="7" t="s">
        <v>12</v>
      </c>
      <c r="O33" s="1"/>
    </row>
    <row r="34" spans="1:15" ht="27.75" customHeight="1">
      <c r="A34" s="1"/>
      <c r="B34" s="8" t="s">
        <v>26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27.75" customHeight="1">
      <c r="A35" s="1"/>
      <c r="B35" s="8"/>
      <c r="C35" s="20"/>
      <c r="D35" s="8"/>
      <c r="E35" s="8"/>
      <c r="F35" s="8"/>
      <c r="G35" s="8"/>
      <c r="H35" s="8"/>
      <c r="I35" s="8"/>
      <c r="J35" s="8"/>
      <c r="K35" s="8"/>
      <c r="L35" s="8"/>
      <c r="M35" s="12" t="s">
        <v>27</v>
      </c>
      <c r="N35" s="16" t="e">
        <f>AVERAGE(C34:N34)</f>
        <v>#DIV/0!</v>
      </c>
      <c r="O35" s="1"/>
    </row>
    <row r="36" spans="1:15" ht="27.75" customHeight="1">
      <c r="A36" s="1"/>
      <c r="B36" s="8"/>
      <c r="C36" s="2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</row>
    <row r="37" spans="1:15" ht="27.75" customHeight="1">
      <c r="A37" s="1"/>
      <c r="B37" s="22" t="s">
        <v>28</v>
      </c>
      <c r="C37" s="7" t="s">
        <v>1</v>
      </c>
      <c r="D37" s="7" t="s">
        <v>2</v>
      </c>
      <c r="E37" s="7" t="s">
        <v>3</v>
      </c>
      <c r="F37" s="7" t="s">
        <v>4</v>
      </c>
      <c r="G37" s="7" t="s">
        <v>5</v>
      </c>
      <c r="H37" s="7" t="s">
        <v>6</v>
      </c>
      <c r="I37" s="7" t="s">
        <v>7</v>
      </c>
      <c r="J37" s="7" t="s">
        <v>8</v>
      </c>
      <c r="K37" s="7" t="s">
        <v>9</v>
      </c>
      <c r="L37" s="7" t="s">
        <v>10</v>
      </c>
      <c r="M37" s="7" t="s">
        <v>11</v>
      </c>
      <c r="N37" s="7" t="s">
        <v>12</v>
      </c>
      <c r="O37" s="1"/>
    </row>
    <row r="38" spans="1:15" ht="27.75" customHeight="1">
      <c r="A38" s="1"/>
      <c r="B38" s="8" t="s">
        <v>29</v>
      </c>
      <c r="C38" s="23">
        <f t="shared" ref="C38:N38" si="4">C9</f>
        <v>0</v>
      </c>
      <c r="D38" s="23">
        <f t="shared" si="4"/>
        <v>0</v>
      </c>
      <c r="E38" s="23">
        <f t="shared" si="4"/>
        <v>0</v>
      </c>
      <c r="F38" s="23">
        <f t="shared" si="4"/>
        <v>0</v>
      </c>
      <c r="G38" s="23">
        <f t="shared" si="4"/>
        <v>0</v>
      </c>
      <c r="H38" s="23">
        <f t="shared" si="4"/>
        <v>0</v>
      </c>
      <c r="I38" s="23">
        <f t="shared" si="4"/>
        <v>0</v>
      </c>
      <c r="J38" s="23">
        <f t="shared" si="4"/>
        <v>0</v>
      </c>
      <c r="K38" s="23">
        <f t="shared" si="4"/>
        <v>0</v>
      </c>
      <c r="L38" s="23">
        <f t="shared" si="4"/>
        <v>0</v>
      </c>
      <c r="M38" s="23">
        <f t="shared" si="4"/>
        <v>0</v>
      </c>
      <c r="N38" s="23">
        <f t="shared" si="4"/>
        <v>0</v>
      </c>
      <c r="O38" s="1"/>
    </row>
    <row r="39" spans="1:15" ht="27.75" customHeight="1">
      <c r="A39" s="1"/>
      <c r="B39" s="8" t="s">
        <v>30</v>
      </c>
      <c r="C39" s="23">
        <f t="shared" ref="C39:N39" si="5">C16+C23+C30</f>
        <v>0</v>
      </c>
      <c r="D39" s="23">
        <f t="shared" si="5"/>
        <v>0</v>
      </c>
      <c r="E39" s="23">
        <f t="shared" si="5"/>
        <v>0</v>
      </c>
      <c r="F39" s="23">
        <f t="shared" si="5"/>
        <v>0</v>
      </c>
      <c r="G39" s="23">
        <f t="shared" si="5"/>
        <v>0</v>
      </c>
      <c r="H39" s="23">
        <f t="shared" si="5"/>
        <v>0</v>
      </c>
      <c r="I39" s="23">
        <f t="shared" si="5"/>
        <v>0</v>
      </c>
      <c r="J39" s="23">
        <f t="shared" si="5"/>
        <v>0</v>
      </c>
      <c r="K39" s="23">
        <f t="shared" si="5"/>
        <v>0</v>
      </c>
      <c r="L39" s="23">
        <f t="shared" si="5"/>
        <v>0</v>
      </c>
      <c r="M39" s="23">
        <f t="shared" si="5"/>
        <v>0</v>
      </c>
      <c r="N39" s="23">
        <f t="shared" si="5"/>
        <v>0</v>
      </c>
      <c r="O39" s="1"/>
    </row>
    <row r="40" spans="1:15" ht="27.75" customHeight="1">
      <c r="A40" s="1"/>
      <c r="B40" s="8" t="s">
        <v>31</v>
      </c>
      <c r="C40" s="23">
        <f t="shared" ref="C40:N40" si="6">$C$34*C38</f>
        <v>0</v>
      </c>
      <c r="D40" s="23">
        <f t="shared" si="6"/>
        <v>0</v>
      </c>
      <c r="E40" s="23">
        <f t="shared" si="6"/>
        <v>0</v>
      </c>
      <c r="F40" s="23">
        <f t="shared" si="6"/>
        <v>0</v>
      </c>
      <c r="G40" s="23">
        <f t="shared" si="6"/>
        <v>0</v>
      </c>
      <c r="H40" s="23">
        <f t="shared" si="6"/>
        <v>0</v>
      </c>
      <c r="I40" s="23">
        <f t="shared" si="6"/>
        <v>0</v>
      </c>
      <c r="J40" s="23">
        <f t="shared" si="6"/>
        <v>0</v>
      </c>
      <c r="K40" s="23">
        <f t="shared" si="6"/>
        <v>0</v>
      </c>
      <c r="L40" s="23">
        <f t="shared" si="6"/>
        <v>0</v>
      </c>
      <c r="M40" s="23">
        <f t="shared" si="6"/>
        <v>0</v>
      </c>
      <c r="N40" s="23">
        <f t="shared" si="6"/>
        <v>0</v>
      </c>
      <c r="O40" s="1"/>
    </row>
    <row r="41" spans="1:15" ht="27.75" customHeight="1">
      <c r="A41" s="11"/>
      <c r="B41" s="12" t="s">
        <v>16</v>
      </c>
      <c r="C41" s="13">
        <f t="shared" ref="C41:N41" si="7">C38-C39-C40</f>
        <v>0</v>
      </c>
      <c r="D41" s="13">
        <f t="shared" si="7"/>
        <v>0</v>
      </c>
      <c r="E41" s="13">
        <f t="shared" si="7"/>
        <v>0</v>
      </c>
      <c r="F41" s="13">
        <f t="shared" si="7"/>
        <v>0</v>
      </c>
      <c r="G41" s="13">
        <f t="shared" si="7"/>
        <v>0</v>
      </c>
      <c r="H41" s="13">
        <f t="shared" si="7"/>
        <v>0</v>
      </c>
      <c r="I41" s="13">
        <f t="shared" si="7"/>
        <v>0</v>
      </c>
      <c r="J41" s="13">
        <f t="shared" si="7"/>
        <v>0</v>
      </c>
      <c r="K41" s="13">
        <f t="shared" si="7"/>
        <v>0</v>
      </c>
      <c r="L41" s="13">
        <f t="shared" si="7"/>
        <v>0</v>
      </c>
      <c r="M41" s="13">
        <f t="shared" si="7"/>
        <v>0</v>
      </c>
      <c r="N41" s="13">
        <f t="shared" si="7"/>
        <v>0</v>
      </c>
      <c r="O41" s="11"/>
    </row>
    <row r="42" spans="1:15" ht="27.75" customHeight="1">
      <c r="A42" s="1"/>
      <c r="B42" s="8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2" t="s">
        <v>17</v>
      </c>
      <c r="N42" s="13">
        <f>SUM(C41:N41)</f>
        <v>0</v>
      </c>
      <c r="O42" s="1"/>
    </row>
    <row r="43" spans="1:15" ht="27.75" customHeight="1">
      <c r="A43" s="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</row>
    <row r="44" spans="1:15" ht="27.75" customHeight="1">
      <c r="A44" s="1"/>
      <c r="B44" s="39" t="s">
        <v>32</v>
      </c>
      <c r="C44" s="4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7.75" customHeight="1">
      <c r="A45" s="1"/>
      <c r="B45" s="8" t="s">
        <v>33</v>
      </c>
      <c r="C45" s="24">
        <f>N10</f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7.75" customHeight="1">
      <c r="A46" s="1"/>
      <c r="B46" s="8" t="s">
        <v>34</v>
      </c>
      <c r="C46" s="24">
        <f>AVERAGE(C9:N9)</f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7.75" customHeight="1">
      <c r="A47" s="1"/>
      <c r="B47" s="15" t="s">
        <v>35</v>
      </c>
      <c r="C47" s="24">
        <f>N31+N24+N17</f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7.75" customHeight="1">
      <c r="A48" s="1"/>
      <c r="B48" s="15" t="s">
        <v>36</v>
      </c>
      <c r="C48" s="24">
        <f>AVERAGE(C16:N16)</f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7.75" customHeight="1">
      <c r="A49" s="1"/>
      <c r="B49" s="15" t="s">
        <v>37</v>
      </c>
      <c r="C49" s="24">
        <f>AVERAGE(C23:N23)</f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7.75" customHeight="1">
      <c r="A50" s="1"/>
      <c r="B50" s="8" t="s">
        <v>38</v>
      </c>
      <c r="C50" s="24">
        <f>N31</f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7.75" customHeight="1">
      <c r="A51" s="1"/>
      <c r="B51" s="8" t="s">
        <v>39</v>
      </c>
      <c r="C51" s="24">
        <f>AVERAGE(C30:N30)</f>
        <v>0</v>
      </c>
      <c r="D51" s="1"/>
      <c r="E51" s="1"/>
      <c r="F51" s="25"/>
      <c r="G51" s="1"/>
      <c r="H51" s="1"/>
      <c r="I51" s="1"/>
      <c r="J51" s="1"/>
      <c r="K51" s="1"/>
      <c r="L51" s="1"/>
      <c r="M51" s="1"/>
      <c r="N51" s="1"/>
      <c r="O51" s="1"/>
    </row>
    <row r="52" spans="1:15" ht="27.75" customHeight="1">
      <c r="A52" s="1"/>
      <c r="B52" s="8" t="s">
        <v>40</v>
      </c>
      <c r="C52" s="24">
        <f>C45-C47</f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7.75" customHeight="1">
      <c r="A53" s="1"/>
      <c r="B53" s="8" t="s">
        <v>41</v>
      </c>
      <c r="C53" s="24">
        <f>C52/12</f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7.75" customHeight="1">
      <c r="A54" s="11"/>
      <c r="B54" s="27" t="str">
        <f>HYPERLINK("https://www.treasy.com.br/blog/rentabilidade-x-lucratividade-voce-sabe-a-diferenca/","Lucratividade")</f>
        <v>Lucratividade</v>
      </c>
      <c r="C54" s="28" t="e">
        <f>1-(C47/C45)</f>
        <v>#DIV/0!</v>
      </c>
      <c r="D54" s="11"/>
      <c r="E54" s="29"/>
      <c r="F54" s="11"/>
      <c r="G54" s="11"/>
      <c r="H54" s="11"/>
      <c r="I54" s="11"/>
      <c r="J54" s="11"/>
      <c r="K54" s="11"/>
      <c r="L54" s="11"/>
      <c r="M54" s="11"/>
      <c r="N54" s="11"/>
      <c r="O54" s="11"/>
    </row>
  </sheetData>
  <mergeCells count="2">
    <mergeCell ref="B44:C44"/>
    <mergeCell ref="C2:H3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53"/>
  <sheetViews>
    <sheetView showGridLines="0" workbookViewId="0">
      <selection activeCell="C4" sqref="C4"/>
    </sheetView>
  </sheetViews>
  <sheetFormatPr defaultColWidth="11.25" defaultRowHeight="15" customHeight="1"/>
  <cols>
    <col min="1" max="1" width="3.33203125" customWidth="1"/>
    <col min="2" max="2" width="27.1640625" bestFit="1" customWidth="1"/>
    <col min="3" max="3" width="13.6640625" customWidth="1"/>
    <col min="4" max="4" width="14.58203125" bestFit="1" customWidth="1"/>
    <col min="5" max="10" width="13.6640625" customWidth="1"/>
    <col min="11" max="11" width="14.08203125" bestFit="1" customWidth="1"/>
    <col min="12" max="12" width="13.6640625" customWidth="1"/>
    <col min="13" max="13" width="14.6640625" bestFit="1" customWidth="1"/>
    <col min="14" max="14" width="14.25" bestFit="1" customWidth="1"/>
    <col min="15" max="15" width="5" customWidth="1"/>
  </cols>
  <sheetData>
    <row r="1" spans="1:15" ht="18" customHeight="1">
      <c r="A1" s="1"/>
      <c r="B1" s="1"/>
      <c r="C1" s="4"/>
      <c r="D1" s="4"/>
      <c r="E1" s="4"/>
      <c r="F1" s="4"/>
      <c r="G1" s="4"/>
      <c r="H1" s="4"/>
      <c r="I1" s="4"/>
      <c r="J1" s="5"/>
      <c r="K1" s="3"/>
      <c r="L1" s="3"/>
      <c r="M1" s="1"/>
      <c r="N1" s="1"/>
      <c r="O1" s="1"/>
    </row>
    <row r="2" spans="1:15" ht="18" customHeight="1">
      <c r="A2" s="1"/>
      <c r="B2" s="1"/>
      <c r="C2" s="41" t="s">
        <v>46</v>
      </c>
      <c r="D2" s="42"/>
      <c r="E2" s="42"/>
      <c r="F2" s="42"/>
      <c r="G2" s="42"/>
      <c r="H2" s="42"/>
      <c r="I2" s="4"/>
      <c r="J2" s="5"/>
      <c r="K2" s="3"/>
      <c r="L2" s="3"/>
      <c r="M2" s="1"/>
      <c r="N2" s="1"/>
      <c r="O2" s="1"/>
    </row>
    <row r="3" spans="1:15" ht="13.5" customHeight="1">
      <c r="A3" s="1"/>
      <c r="B3" s="1"/>
      <c r="C3" s="42"/>
      <c r="D3" s="42"/>
      <c r="E3" s="42"/>
      <c r="F3" s="42"/>
      <c r="G3" s="42"/>
      <c r="H3" s="42"/>
      <c r="I3" s="4"/>
      <c r="J3" s="5"/>
      <c r="K3" s="3"/>
      <c r="L3" s="3"/>
      <c r="M3" s="1"/>
      <c r="N3" s="1"/>
      <c r="O3" s="1"/>
    </row>
    <row r="4" spans="1:15" ht="18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75" customHeight="1">
      <c r="A5" s="1"/>
      <c r="B5" s="6" t="str">
        <f>HYPERLINK("https://www.treasy.com.br/blog/receita-bruta-receita-liquida/","RECEITAS")</f>
        <v>RECEITAS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1"/>
    </row>
    <row r="6" spans="1:15" ht="27.75" customHeight="1">
      <c r="A6" s="1"/>
      <c r="B6" s="8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"/>
    </row>
    <row r="7" spans="1:15" ht="27.75" customHeight="1">
      <c r="A7" s="1"/>
      <c r="B7" s="8" t="s">
        <v>14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"/>
    </row>
    <row r="8" spans="1:15" ht="27.75" customHeight="1">
      <c r="A8" s="1"/>
      <c r="B8" s="8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"/>
    </row>
    <row r="9" spans="1:15" ht="27.75" customHeight="1">
      <c r="A9" s="11"/>
      <c r="B9" s="12" t="s">
        <v>16</v>
      </c>
      <c r="C9" s="13">
        <f t="shared" ref="C9:N9" si="0">SUM(C6:C8)</f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1"/>
    </row>
    <row r="10" spans="1:15" ht="27.75" customHeight="1">
      <c r="A10" s="1"/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 t="s">
        <v>17</v>
      </c>
      <c r="N10" s="13">
        <f>SUM(C9:N9)</f>
        <v>0</v>
      </c>
      <c r="O10" s="1"/>
    </row>
    <row r="11" spans="1:15" ht="27.7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</row>
    <row r="12" spans="1:15" ht="27.75" customHeight="1">
      <c r="A12" s="1"/>
      <c r="B12" s="14" t="str">
        <f>HYPERLINK("https://www.treasy.com.br/blog/despesas-fixas-e-variaveis/","DESPESAS FIXAS")</f>
        <v>DESPESAS FIXAS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7</v>
      </c>
      <c r="J12" s="7" t="s">
        <v>8</v>
      </c>
      <c r="K12" s="7" t="s">
        <v>9</v>
      </c>
      <c r="L12" s="7" t="s">
        <v>10</v>
      </c>
      <c r="M12" s="7" t="s">
        <v>11</v>
      </c>
      <c r="N12" s="7" t="s">
        <v>12</v>
      </c>
      <c r="O12" s="1"/>
    </row>
    <row r="13" spans="1:15" ht="27.75" customHeight="1">
      <c r="A13" s="1"/>
      <c r="B13" s="8" t="s">
        <v>18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"/>
    </row>
    <row r="14" spans="1:15" ht="27.75" customHeight="1">
      <c r="A14" s="1"/>
      <c r="B14" s="15" t="s">
        <v>19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"/>
    </row>
    <row r="15" spans="1:15" ht="27.75" customHeight="1">
      <c r="A15" s="1"/>
      <c r="B15" s="8" t="s">
        <v>15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"/>
    </row>
    <row r="16" spans="1:15" ht="27.75" customHeight="1">
      <c r="A16" s="11"/>
      <c r="B16" s="12" t="s">
        <v>16</v>
      </c>
      <c r="C16" s="13">
        <f t="shared" ref="C16:N16" si="1">SUM(C13:C15)</f>
        <v>0</v>
      </c>
      <c r="D16" s="13">
        <f t="shared" si="1"/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  <c r="I16" s="13">
        <f t="shared" si="1"/>
        <v>0</v>
      </c>
      <c r="J16" s="13">
        <f t="shared" si="1"/>
        <v>0</v>
      </c>
      <c r="K16" s="13">
        <f t="shared" si="1"/>
        <v>0</v>
      </c>
      <c r="L16" s="13">
        <f t="shared" si="1"/>
        <v>0</v>
      </c>
      <c r="M16" s="13">
        <f t="shared" si="1"/>
        <v>0</v>
      </c>
      <c r="N16" s="13">
        <f t="shared" si="1"/>
        <v>0</v>
      </c>
      <c r="O16" s="11"/>
    </row>
    <row r="17" spans="1:15" ht="27.75" customHeight="1">
      <c r="A17" s="1"/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2" t="s">
        <v>17</v>
      </c>
      <c r="N17" s="13">
        <f>SUM(C16:N16)</f>
        <v>0</v>
      </c>
      <c r="O17" s="1"/>
    </row>
    <row r="18" spans="1:15" ht="27.75" customHeight="1">
      <c r="A18" s="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</row>
    <row r="19" spans="1:15" ht="27.75" customHeight="1">
      <c r="A19" s="1"/>
      <c r="B19" s="14" t="str">
        <f>HYPERLINK("https://www.treasy.com.br/blog/despesas-fixas-e-variaveis/","DESPESAS VARIÁVEIS")</f>
        <v>DESPESAS VARIÁVEIS</v>
      </c>
      <c r="C19" s="7" t="s">
        <v>1</v>
      </c>
      <c r="D19" s="7" t="s">
        <v>2</v>
      </c>
      <c r="E19" s="7" t="s">
        <v>3</v>
      </c>
      <c r="F19" s="7" t="s">
        <v>4</v>
      </c>
      <c r="G19" s="7" t="s">
        <v>5</v>
      </c>
      <c r="H19" s="7" t="s">
        <v>6</v>
      </c>
      <c r="I19" s="7" t="s">
        <v>7</v>
      </c>
      <c r="J19" s="7" t="s">
        <v>8</v>
      </c>
      <c r="K19" s="7" t="s">
        <v>9</v>
      </c>
      <c r="L19" s="7" t="s">
        <v>10</v>
      </c>
      <c r="M19" s="7" t="s">
        <v>11</v>
      </c>
      <c r="N19" s="7" t="s">
        <v>12</v>
      </c>
      <c r="O19" s="1"/>
    </row>
    <row r="20" spans="1:15" ht="27.75" customHeight="1">
      <c r="A20" s="1"/>
      <c r="B20" s="8" t="s">
        <v>20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"/>
    </row>
    <row r="21" spans="1:15" ht="27.75" customHeight="1">
      <c r="A21" s="1"/>
      <c r="B21" s="8" t="s">
        <v>21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"/>
    </row>
    <row r="22" spans="1:15" ht="27.75" customHeight="1">
      <c r="A22" s="1"/>
      <c r="B22" s="8" t="s">
        <v>15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"/>
    </row>
    <row r="23" spans="1:15" ht="27.75" customHeight="1">
      <c r="A23" s="11"/>
      <c r="B23" s="12" t="s">
        <v>16</v>
      </c>
      <c r="C23" s="13">
        <f t="shared" ref="C23:N23" si="2">SUM(C20:C22)</f>
        <v>0</v>
      </c>
      <c r="D23" s="13">
        <f t="shared" si="2"/>
        <v>0</v>
      </c>
      <c r="E23" s="13">
        <f t="shared" si="2"/>
        <v>0</v>
      </c>
      <c r="F23" s="13">
        <f t="shared" si="2"/>
        <v>0</v>
      </c>
      <c r="G23" s="13">
        <f t="shared" si="2"/>
        <v>0</v>
      </c>
      <c r="H23" s="13">
        <f t="shared" si="2"/>
        <v>0</v>
      </c>
      <c r="I23" s="13">
        <f t="shared" si="2"/>
        <v>0</v>
      </c>
      <c r="J23" s="13">
        <f t="shared" si="2"/>
        <v>0</v>
      </c>
      <c r="K23" s="13">
        <f t="shared" si="2"/>
        <v>0</v>
      </c>
      <c r="L23" s="13">
        <f t="shared" si="2"/>
        <v>0</v>
      </c>
      <c r="M23" s="13">
        <f t="shared" si="2"/>
        <v>0</v>
      </c>
      <c r="N23" s="13">
        <f t="shared" si="2"/>
        <v>0</v>
      </c>
      <c r="O23" s="11"/>
    </row>
    <row r="24" spans="1:15" ht="27.75" customHeight="1">
      <c r="A24" s="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2" t="s">
        <v>17</v>
      </c>
      <c r="N24" s="13">
        <f>SUM(C23:N23)</f>
        <v>0</v>
      </c>
      <c r="O24" s="1"/>
    </row>
    <row r="25" spans="1:15" ht="27.75" customHeight="1">
      <c r="A25" s="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</row>
    <row r="26" spans="1:15" ht="27.75" customHeight="1">
      <c r="A26" s="1"/>
      <c r="B26" s="7" t="s">
        <v>22</v>
      </c>
      <c r="C26" s="7" t="s">
        <v>1</v>
      </c>
      <c r="D26" s="7" t="s">
        <v>2</v>
      </c>
      <c r="E26" s="7" t="s">
        <v>3</v>
      </c>
      <c r="F26" s="7" t="s">
        <v>4</v>
      </c>
      <c r="G26" s="7" t="s">
        <v>5</v>
      </c>
      <c r="H26" s="7" t="s">
        <v>6</v>
      </c>
      <c r="I26" s="7" t="s">
        <v>7</v>
      </c>
      <c r="J26" s="7" t="s">
        <v>8</v>
      </c>
      <c r="K26" s="7" t="s">
        <v>9</v>
      </c>
      <c r="L26" s="7" t="s">
        <v>10</v>
      </c>
      <c r="M26" s="7" t="s">
        <v>11</v>
      </c>
      <c r="N26" s="7" t="s">
        <v>12</v>
      </c>
      <c r="O26" s="1"/>
    </row>
    <row r="27" spans="1:15" ht="27.75" customHeight="1">
      <c r="A27" s="1"/>
      <c r="B27" s="8" t="s">
        <v>23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"/>
    </row>
    <row r="28" spans="1:15" ht="27.75" customHeight="1">
      <c r="A28" s="1"/>
      <c r="B28" s="8" t="s">
        <v>24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"/>
    </row>
    <row r="29" spans="1:15" ht="27.75" customHeight="1">
      <c r="A29" s="1"/>
      <c r="B29" s="8" t="s">
        <v>15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"/>
    </row>
    <row r="30" spans="1:15" ht="27.75" customHeight="1">
      <c r="A30" s="11"/>
      <c r="B30" s="12" t="s">
        <v>16</v>
      </c>
      <c r="C30" s="13">
        <f t="shared" ref="C30:N30" si="3">SUM(C27:C29)</f>
        <v>0</v>
      </c>
      <c r="D30" s="13">
        <f t="shared" si="3"/>
        <v>0</v>
      </c>
      <c r="E30" s="13">
        <f t="shared" si="3"/>
        <v>0</v>
      </c>
      <c r="F30" s="13">
        <f t="shared" si="3"/>
        <v>0</v>
      </c>
      <c r="G30" s="13">
        <f t="shared" si="3"/>
        <v>0</v>
      </c>
      <c r="H30" s="13">
        <f t="shared" si="3"/>
        <v>0</v>
      </c>
      <c r="I30" s="13">
        <f t="shared" si="3"/>
        <v>0</v>
      </c>
      <c r="J30" s="13">
        <f t="shared" si="3"/>
        <v>0</v>
      </c>
      <c r="K30" s="13">
        <f t="shared" si="3"/>
        <v>0</v>
      </c>
      <c r="L30" s="13">
        <f t="shared" si="3"/>
        <v>0</v>
      </c>
      <c r="M30" s="13">
        <f t="shared" si="3"/>
        <v>0</v>
      </c>
      <c r="N30" s="13">
        <f t="shared" si="3"/>
        <v>0</v>
      </c>
      <c r="O30" s="11"/>
    </row>
    <row r="31" spans="1:15" ht="27.75" customHeight="1">
      <c r="A31" s="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7" t="s">
        <v>17</v>
      </c>
      <c r="N31" s="19">
        <f>SUM(C30:N30)</f>
        <v>0</v>
      </c>
      <c r="O31" s="1"/>
    </row>
    <row r="32" spans="1:15" ht="27.75" customHeight="1">
      <c r="A32" s="1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7"/>
      <c r="N32" s="21"/>
      <c r="O32" s="1"/>
    </row>
    <row r="33" spans="1:15" ht="27.75" customHeight="1">
      <c r="A33" s="1"/>
      <c r="B33" s="7" t="s">
        <v>25</v>
      </c>
      <c r="C33" s="7" t="s">
        <v>1</v>
      </c>
      <c r="D33" s="7" t="s">
        <v>2</v>
      </c>
      <c r="E33" s="7" t="s">
        <v>3</v>
      </c>
      <c r="F33" s="7" t="s">
        <v>4</v>
      </c>
      <c r="G33" s="7" t="s">
        <v>5</v>
      </c>
      <c r="H33" s="7" t="s">
        <v>6</v>
      </c>
      <c r="I33" s="7" t="s">
        <v>7</v>
      </c>
      <c r="J33" s="7" t="s">
        <v>8</v>
      </c>
      <c r="K33" s="7" t="s">
        <v>9</v>
      </c>
      <c r="L33" s="7" t="s">
        <v>10</v>
      </c>
      <c r="M33" s="7" t="s">
        <v>11</v>
      </c>
      <c r="N33" s="7" t="s">
        <v>12</v>
      </c>
      <c r="O33" s="1"/>
    </row>
    <row r="34" spans="1:15" ht="27.75" customHeight="1">
      <c r="A34" s="1"/>
      <c r="B34" s="8" t="s">
        <v>26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1"/>
    </row>
    <row r="35" spans="1:15" ht="27.75" customHeight="1">
      <c r="A35" s="1"/>
      <c r="B35" s="8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2" t="s">
        <v>27</v>
      </c>
      <c r="N35" s="16">
        <f>AVERAGE(C34:N34)</f>
        <v>0</v>
      </c>
      <c r="O35" s="1"/>
    </row>
    <row r="36" spans="1:15" ht="27.75" customHeight="1">
      <c r="A36" s="1"/>
      <c r="B36" s="8"/>
      <c r="C36" s="2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</row>
    <row r="37" spans="1:15" ht="27.75" customHeight="1">
      <c r="A37" s="1"/>
      <c r="B37" s="22" t="s">
        <v>28</v>
      </c>
      <c r="C37" s="7" t="s">
        <v>1</v>
      </c>
      <c r="D37" s="7" t="s">
        <v>2</v>
      </c>
      <c r="E37" s="7" t="s">
        <v>3</v>
      </c>
      <c r="F37" s="7" t="s">
        <v>4</v>
      </c>
      <c r="G37" s="7" t="s">
        <v>5</v>
      </c>
      <c r="H37" s="7" t="s">
        <v>6</v>
      </c>
      <c r="I37" s="7" t="s">
        <v>7</v>
      </c>
      <c r="J37" s="7" t="s">
        <v>8</v>
      </c>
      <c r="K37" s="7" t="s">
        <v>9</v>
      </c>
      <c r="L37" s="7" t="s">
        <v>10</v>
      </c>
      <c r="M37" s="7" t="s">
        <v>11</v>
      </c>
      <c r="N37" s="7" t="s">
        <v>12</v>
      </c>
      <c r="O37" s="1"/>
    </row>
    <row r="38" spans="1:15" ht="27.75" customHeight="1">
      <c r="A38" s="1"/>
      <c r="B38" s="8" t="s">
        <v>29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"/>
    </row>
    <row r="39" spans="1:15" ht="27.75" customHeight="1">
      <c r="A39" s="1"/>
      <c r="B39" s="8" t="s">
        <v>30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"/>
    </row>
    <row r="40" spans="1:15" ht="27.75" customHeight="1">
      <c r="A40" s="1"/>
      <c r="B40" s="8" t="s">
        <v>31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"/>
    </row>
    <row r="41" spans="1:15" ht="27.75" customHeight="1">
      <c r="A41" s="11"/>
      <c r="B41" s="12" t="s">
        <v>16</v>
      </c>
      <c r="C41" s="13">
        <f t="shared" ref="C41:N41" si="4">C38-C39-C40</f>
        <v>0</v>
      </c>
      <c r="D41" s="13">
        <f t="shared" si="4"/>
        <v>0</v>
      </c>
      <c r="E41" s="13">
        <f t="shared" si="4"/>
        <v>0</v>
      </c>
      <c r="F41" s="13">
        <f t="shared" si="4"/>
        <v>0</v>
      </c>
      <c r="G41" s="13">
        <f t="shared" si="4"/>
        <v>0</v>
      </c>
      <c r="H41" s="13">
        <f t="shared" si="4"/>
        <v>0</v>
      </c>
      <c r="I41" s="13">
        <f t="shared" si="4"/>
        <v>0</v>
      </c>
      <c r="J41" s="13">
        <f t="shared" si="4"/>
        <v>0</v>
      </c>
      <c r="K41" s="13">
        <f t="shared" si="4"/>
        <v>0</v>
      </c>
      <c r="L41" s="13">
        <f t="shared" si="4"/>
        <v>0</v>
      </c>
      <c r="M41" s="13">
        <f t="shared" si="4"/>
        <v>0</v>
      </c>
      <c r="N41" s="13">
        <f t="shared" si="4"/>
        <v>0</v>
      </c>
      <c r="O41" s="11"/>
    </row>
    <row r="42" spans="1:15" ht="27.75" customHeight="1">
      <c r="A42" s="1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7" t="s">
        <v>17</v>
      </c>
      <c r="N42" s="19">
        <f>SUM(C41:N41)</f>
        <v>0</v>
      </c>
      <c r="O42" s="1"/>
    </row>
    <row r="43" spans="1:15" ht="27.75" customHeight="1">
      <c r="A43" s="1"/>
      <c r="B43" s="39" t="s">
        <v>32</v>
      </c>
      <c r="C43" s="4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7.75" customHeight="1">
      <c r="A44" s="1"/>
      <c r="B44" s="8" t="s">
        <v>33</v>
      </c>
      <c r="C44" s="24">
        <f>N10</f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7.75" customHeight="1">
      <c r="A45" s="1"/>
      <c r="B45" s="8" t="s">
        <v>34</v>
      </c>
      <c r="C45" s="24">
        <f>AVERAGE(C9:N9)</f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7.75" customHeight="1">
      <c r="A46" s="1"/>
      <c r="B46" s="15" t="s">
        <v>35</v>
      </c>
      <c r="C46" s="24">
        <f>N31+N24+N17</f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7.75" customHeight="1">
      <c r="A47" s="1"/>
      <c r="B47" s="15" t="s">
        <v>36</v>
      </c>
      <c r="C47" s="24">
        <f>AVERAGE(C16:N16)</f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7.75" customHeight="1">
      <c r="A48" s="1"/>
      <c r="B48" s="15" t="s">
        <v>37</v>
      </c>
      <c r="C48" s="24">
        <f>AVERAGE(C23:N23)</f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7.75" customHeight="1">
      <c r="A49" s="1"/>
      <c r="B49" s="8" t="s">
        <v>38</v>
      </c>
      <c r="C49" s="24">
        <f>N31</f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7.75" customHeight="1">
      <c r="A50" s="1"/>
      <c r="B50" s="8" t="s">
        <v>39</v>
      </c>
      <c r="C50" s="24">
        <f>AVERAGE(C30:N30)</f>
        <v>0</v>
      </c>
      <c r="D50" s="1"/>
      <c r="E50" s="1"/>
      <c r="F50" s="25"/>
      <c r="G50" s="1"/>
      <c r="H50" s="1"/>
      <c r="I50" s="1"/>
      <c r="J50" s="1"/>
      <c r="K50" s="1"/>
      <c r="L50" s="1"/>
      <c r="M50" s="1"/>
      <c r="N50" s="1"/>
      <c r="O50" s="1"/>
    </row>
    <row r="51" spans="1:15" ht="27.75" customHeight="1">
      <c r="A51" s="1"/>
      <c r="B51" s="8" t="s">
        <v>40</v>
      </c>
      <c r="C51" s="24">
        <f>C44-C46</f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7.75" customHeight="1">
      <c r="A52" s="1"/>
      <c r="B52" s="8" t="s">
        <v>41</v>
      </c>
      <c r="C52" s="24">
        <f>C51/12</f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7.75" customHeight="1">
      <c r="A53" s="11"/>
      <c r="B53" s="27" t="str">
        <f>HYPERLINK("https://www.treasy.com.br/blog/rentabilidade-x-lucratividade-voce-sabe-a-diferenca/","Lucratividade")</f>
        <v>Lucratividade</v>
      </c>
      <c r="C53" s="28" t="e">
        <f>1-(C46/C44)</f>
        <v>#DIV/0!</v>
      </c>
      <c r="D53" s="11"/>
      <c r="E53" s="29"/>
      <c r="F53" s="11"/>
      <c r="G53" s="11"/>
      <c r="H53" s="11"/>
      <c r="I53" s="11"/>
      <c r="J53" s="11"/>
      <c r="K53" s="11"/>
      <c r="L53" s="11"/>
      <c r="M53" s="11"/>
      <c r="N53" s="11"/>
      <c r="O53" s="11"/>
    </row>
  </sheetData>
  <mergeCells count="2">
    <mergeCell ref="B43:C43"/>
    <mergeCell ref="C2:H3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O53"/>
  <sheetViews>
    <sheetView showGridLines="0" workbookViewId="0">
      <selection activeCell="C4" sqref="C4"/>
    </sheetView>
  </sheetViews>
  <sheetFormatPr defaultColWidth="11.25" defaultRowHeight="15" customHeight="1"/>
  <cols>
    <col min="1" max="1" width="3.4140625" customWidth="1"/>
    <col min="2" max="2" width="27.1640625" bestFit="1" customWidth="1"/>
    <col min="3" max="3" width="13.58203125" customWidth="1"/>
    <col min="4" max="4" width="14.58203125" bestFit="1" customWidth="1"/>
    <col min="5" max="10" width="13.58203125" customWidth="1"/>
    <col min="11" max="11" width="14.08203125" bestFit="1" customWidth="1"/>
    <col min="12" max="12" width="13.58203125" customWidth="1"/>
    <col min="13" max="13" width="14.6640625" bestFit="1" customWidth="1"/>
    <col min="14" max="14" width="14.25" bestFit="1" customWidth="1"/>
    <col min="15" max="15" width="4" customWidth="1"/>
  </cols>
  <sheetData>
    <row r="1" spans="1:15" ht="16.5" customHeight="1">
      <c r="A1" s="1"/>
      <c r="B1" s="1"/>
      <c r="C1" s="2"/>
      <c r="D1" s="2"/>
      <c r="E1" s="2"/>
      <c r="F1" s="2"/>
      <c r="G1" s="2"/>
      <c r="H1" s="2"/>
      <c r="I1" s="5"/>
      <c r="J1" s="5"/>
      <c r="K1" s="3"/>
      <c r="L1" s="3"/>
      <c r="M1" s="1"/>
      <c r="N1" s="1"/>
      <c r="O1" s="1"/>
    </row>
    <row r="2" spans="1:15" ht="16.5" customHeight="1">
      <c r="A2" s="1"/>
      <c r="B2" s="1"/>
      <c r="C2" s="41" t="s">
        <v>47</v>
      </c>
      <c r="D2" s="42"/>
      <c r="E2" s="42"/>
      <c r="F2" s="42"/>
      <c r="G2" s="42"/>
      <c r="H2" s="42"/>
      <c r="I2" s="5"/>
      <c r="J2" s="5"/>
      <c r="K2" s="3"/>
      <c r="L2" s="3"/>
      <c r="M2" s="1"/>
      <c r="N2" s="1"/>
      <c r="O2" s="1"/>
    </row>
    <row r="3" spans="1:15" ht="14.25" customHeight="1">
      <c r="A3" s="1"/>
      <c r="B3" s="1"/>
      <c r="C3" s="42"/>
      <c r="D3" s="42"/>
      <c r="E3" s="42"/>
      <c r="F3" s="42"/>
      <c r="G3" s="42"/>
      <c r="H3" s="42"/>
      <c r="I3" s="5"/>
      <c r="J3" s="5"/>
      <c r="K3" s="3"/>
      <c r="L3" s="3"/>
      <c r="M3" s="1"/>
      <c r="N3" s="1"/>
      <c r="O3" s="1"/>
    </row>
    <row r="4" spans="1:15" ht="18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75" customHeight="1">
      <c r="A5" s="1"/>
      <c r="B5" s="6" t="str">
        <f>HYPERLINK("https://www.treasy.com.br/blog/receita-bruta-receita-liquida/","RECEITAS")</f>
        <v>RECEITAS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1"/>
    </row>
    <row r="6" spans="1:15" ht="27.75" customHeight="1">
      <c r="A6" s="1"/>
      <c r="B6" s="8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"/>
    </row>
    <row r="7" spans="1:15" ht="27.75" customHeight="1">
      <c r="A7" s="1"/>
      <c r="B7" s="8" t="s">
        <v>14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"/>
    </row>
    <row r="8" spans="1:15" ht="27.75" customHeight="1">
      <c r="A8" s="1"/>
      <c r="B8" s="8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"/>
    </row>
    <row r="9" spans="1:15" ht="27.75" customHeight="1">
      <c r="A9" s="11"/>
      <c r="B9" s="12" t="s">
        <v>16</v>
      </c>
      <c r="C9" s="13">
        <f t="shared" ref="C9:N9" si="0">SUM(C6:C8)</f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1"/>
    </row>
    <row r="10" spans="1:15" ht="27.75" customHeight="1">
      <c r="A10" s="1"/>
      <c r="B10" s="1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2" t="s">
        <v>17</v>
      </c>
      <c r="N10" s="13">
        <f>SUM(C9:N9)</f>
        <v>0</v>
      </c>
      <c r="O10" s="1"/>
    </row>
    <row r="11" spans="1:15" ht="27.7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</row>
    <row r="12" spans="1:15" ht="27.75" customHeight="1">
      <c r="A12" s="1"/>
      <c r="B12" s="14" t="str">
        <f>HYPERLINK("https://www.treasy.com.br/blog/despesas-fixas-e-variaveis/","DESPESAS FIXAS")</f>
        <v>DESPESAS FIXAS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7</v>
      </c>
      <c r="J12" s="7" t="s">
        <v>8</v>
      </c>
      <c r="K12" s="7" t="s">
        <v>9</v>
      </c>
      <c r="L12" s="7" t="s">
        <v>10</v>
      </c>
      <c r="M12" s="7" t="s">
        <v>11</v>
      </c>
      <c r="N12" s="7" t="s">
        <v>12</v>
      </c>
      <c r="O12" s="1"/>
    </row>
    <row r="13" spans="1:15" ht="27.75" customHeight="1">
      <c r="A13" s="1"/>
      <c r="B13" s="8" t="s">
        <v>18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"/>
    </row>
    <row r="14" spans="1:15" ht="27.75" customHeight="1">
      <c r="A14" s="1"/>
      <c r="B14" s="15" t="s">
        <v>19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"/>
    </row>
    <row r="15" spans="1:15" ht="27.75" customHeight="1">
      <c r="A15" s="1"/>
      <c r="B15" s="8" t="s">
        <v>15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"/>
    </row>
    <row r="16" spans="1:15" ht="27.75" customHeight="1">
      <c r="A16" s="11"/>
      <c r="B16" s="12" t="s">
        <v>16</v>
      </c>
      <c r="C16" s="13">
        <f t="shared" ref="C16:N16" si="1">SUM(C13:C15)</f>
        <v>0</v>
      </c>
      <c r="D16" s="13">
        <f t="shared" si="1"/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  <c r="I16" s="13">
        <f t="shared" si="1"/>
        <v>0</v>
      </c>
      <c r="J16" s="13">
        <f t="shared" si="1"/>
        <v>0</v>
      </c>
      <c r="K16" s="13">
        <f t="shared" si="1"/>
        <v>0</v>
      </c>
      <c r="L16" s="13">
        <f t="shared" si="1"/>
        <v>0</v>
      </c>
      <c r="M16" s="13">
        <f t="shared" si="1"/>
        <v>0</v>
      </c>
      <c r="N16" s="13">
        <f t="shared" si="1"/>
        <v>0</v>
      </c>
      <c r="O16" s="11"/>
    </row>
    <row r="17" spans="1:15" ht="27.75" customHeight="1">
      <c r="A17" s="1"/>
      <c r="B17" s="12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2" t="s">
        <v>17</v>
      </c>
      <c r="N17" s="13">
        <f>SUM(C16:N16)</f>
        <v>0</v>
      </c>
      <c r="O17" s="1"/>
    </row>
    <row r="18" spans="1:15" ht="27.75" customHeight="1">
      <c r="A18" s="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</row>
    <row r="19" spans="1:15" ht="27.75" customHeight="1">
      <c r="A19" s="1"/>
      <c r="B19" s="14" t="str">
        <f>HYPERLINK("https://www.treasy.com.br/blog/despesas-fixas-e-variaveis/","DESPESAS VARIÁVEIS")</f>
        <v>DESPESAS VARIÁVEIS</v>
      </c>
      <c r="C19" s="7" t="s">
        <v>1</v>
      </c>
      <c r="D19" s="7" t="s">
        <v>2</v>
      </c>
      <c r="E19" s="7" t="s">
        <v>3</v>
      </c>
      <c r="F19" s="7" t="s">
        <v>4</v>
      </c>
      <c r="G19" s="7" t="s">
        <v>5</v>
      </c>
      <c r="H19" s="7" t="s">
        <v>6</v>
      </c>
      <c r="I19" s="7" t="s">
        <v>7</v>
      </c>
      <c r="J19" s="7" t="s">
        <v>8</v>
      </c>
      <c r="K19" s="7" t="s">
        <v>9</v>
      </c>
      <c r="L19" s="7" t="s">
        <v>10</v>
      </c>
      <c r="M19" s="7" t="s">
        <v>11</v>
      </c>
      <c r="N19" s="7" t="s">
        <v>12</v>
      </c>
      <c r="O19" s="1"/>
    </row>
    <row r="20" spans="1:15" ht="27.75" customHeight="1">
      <c r="A20" s="1"/>
      <c r="B20" s="8" t="s">
        <v>20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"/>
    </row>
    <row r="21" spans="1:15" ht="27.75" customHeight="1">
      <c r="A21" s="1"/>
      <c r="B21" s="8" t="s">
        <v>21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"/>
    </row>
    <row r="22" spans="1:15" ht="27.75" customHeight="1">
      <c r="A22" s="1"/>
      <c r="B22" s="8" t="s">
        <v>15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"/>
    </row>
    <row r="23" spans="1:15" ht="27.75" customHeight="1">
      <c r="A23" s="11"/>
      <c r="B23" s="12" t="s">
        <v>16</v>
      </c>
      <c r="C23" s="13">
        <f t="shared" ref="C23:N23" si="2">SUM(C20:C22)</f>
        <v>0</v>
      </c>
      <c r="D23" s="13">
        <f t="shared" si="2"/>
        <v>0</v>
      </c>
      <c r="E23" s="13">
        <f t="shared" si="2"/>
        <v>0</v>
      </c>
      <c r="F23" s="13">
        <f t="shared" si="2"/>
        <v>0</v>
      </c>
      <c r="G23" s="13">
        <f t="shared" si="2"/>
        <v>0</v>
      </c>
      <c r="H23" s="13">
        <f t="shared" si="2"/>
        <v>0</v>
      </c>
      <c r="I23" s="13">
        <f t="shared" si="2"/>
        <v>0</v>
      </c>
      <c r="J23" s="13">
        <f t="shared" si="2"/>
        <v>0</v>
      </c>
      <c r="K23" s="13">
        <f t="shared" si="2"/>
        <v>0</v>
      </c>
      <c r="L23" s="13">
        <f t="shared" si="2"/>
        <v>0</v>
      </c>
      <c r="M23" s="13">
        <f t="shared" si="2"/>
        <v>0</v>
      </c>
      <c r="N23" s="13">
        <f t="shared" si="2"/>
        <v>0</v>
      </c>
      <c r="O23" s="11"/>
    </row>
    <row r="24" spans="1:15" ht="27.75" customHeight="1">
      <c r="A24" s="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2" t="s">
        <v>17</v>
      </c>
      <c r="N24" s="13">
        <f>SUM(C23:N23)</f>
        <v>0</v>
      </c>
      <c r="O24" s="1"/>
    </row>
    <row r="25" spans="1:15" ht="27.75" customHeight="1">
      <c r="A25" s="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</row>
    <row r="26" spans="1:15" ht="27.75" customHeight="1">
      <c r="A26" s="1"/>
      <c r="B26" s="7" t="s">
        <v>22</v>
      </c>
      <c r="C26" s="7" t="s">
        <v>1</v>
      </c>
      <c r="D26" s="7" t="s">
        <v>2</v>
      </c>
      <c r="E26" s="7" t="s">
        <v>3</v>
      </c>
      <c r="F26" s="7" t="s">
        <v>4</v>
      </c>
      <c r="G26" s="7" t="s">
        <v>5</v>
      </c>
      <c r="H26" s="7" t="s">
        <v>6</v>
      </c>
      <c r="I26" s="7" t="s">
        <v>7</v>
      </c>
      <c r="J26" s="7" t="s">
        <v>8</v>
      </c>
      <c r="K26" s="7" t="s">
        <v>9</v>
      </c>
      <c r="L26" s="7" t="s">
        <v>10</v>
      </c>
      <c r="M26" s="7" t="s">
        <v>11</v>
      </c>
      <c r="N26" s="7" t="s">
        <v>12</v>
      </c>
      <c r="O26" s="1"/>
    </row>
    <row r="27" spans="1:15" ht="27.75" customHeight="1">
      <c r="A27" s="1"/>
      <c r="B27" s="8" t="s">
        <v>23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"/>
    </row>
    <row r="28" spans="1:15" ht="27.75" customHeight="1">
      <c r="A28" s="1"/>
      <c r="B28" s="8" t="s">
        <v>24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"/>
    </row>
    <row r="29" spans="1:15" ht="27.75" customHeight="1">
      <c r="A29" s="1"/>
      <c r="B29" s="8" t="s">
        <v>15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"/>
    </row>
    <row r="30" spans="1:15" ht="27.75" customHeight="1">
      <c r="A30" s="11"/>
      <c r="B30" s="12" t="s">
        <v>16</v>
      </c>
      <c r="C30" s="13">
        <f t="shared" ref="C30:N30" si="3">SUM(C27:C29)</f>
        <v>0</v>
      </c>
      <c r="D30" s="13">
        <f t="shared" si="3"/>
        <v>0</v>
      </c>
      <c r="E30" s="13">
        <f t="shared" si="3"/>
        <v>0</v>
      </c>
      <c r="F30" s="13">
        <f t="shared" si="3"/>
        <v>0</v>
      </c>
      <c r="G30" s="13">
        <f t="shared" si="3"/>
        <v>0</v>
      </c>
      <c r="H30" s="13">
        <f t="shared" si="3"/>
        <v>0</v>
      </c>
      <c r="I30" s="13">
        <f t="shared" si="3"/>
        <v>0</v>
      </c>
      <c r="J30" s="13">
        <f t="shared" si="3"/>
        <v>0</v>
      </c>
      <c r="K30" s="13">
        <f t="shared" si="3"/>
        <v>0</v>
      </c>
      <c r="L30" s="13">
        <f t="shared" si="3"/>
        <v>0</v>
      </c>
      <c r="M30" s="13">
        <f t="shared" si="3"/>
        <v>0</v>
      </c>
      <c r="N30" s="13">
        <f t="shared" si="3"/>
        <v>0</v>
      </c>
      <c r="O30" s="11"/>
    </row>
    <row r="31" spans="1:15" ht="27.75" customHeight="1">
      <c r="A31" s="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2" t="s">
        <v>17</v>
      </c>
      <c r="N31" s="13">
        <f>SUM(C30:N30)</f>
        <v>0</v>
      </c>
      <c r="O31" s="1"/>
    </row>
    <row r="32" spans="1:15" ht="27.75" customHeight="1">
      <c r="A32" s="1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2"/>
      <c r="N32" s="16"/>
      <c r="O32" s="1"/>
    </row>
    <row r="33" spans="1:15" ht="27.75" customHeight="1">
      <c r="A33" s="1"/>
      <c r="B33" s="7" t="s">
        <v>25</v>
      </c>
      <c r="C33" s="7" t="s">
        <v>1</v>
      </c>
      <c r="D33" s="7" t="s">
        <v>2</v>
      </c>
      <c r="E33" s="7" t="s">
        <v>3</v>
      </c>
      <c r="F33" s="7" t="s">
        <v>4</v>
      </c>
      <c r="G33" s="7" t="s">
        <v>5</v>
      </c>
      <c r="H33" s="7" t="s">
        <v>6</v>
      </c>
      <c r="I33" s="7" t="s">
        <v>7</v>
      </c>
      <c r="J33" s="7" t="s">
        <v>8</v>
      </c>
      <c r="K33" s="7" t="s">
        <v>9</v>
      </c>
      <c r="L33" s="7" t="s">
        <v>10</v>
      </c>
      <c r="M33" s="7" t="s">
        <v>11</v>
      </c>
      <c r="N33" s="7" t="s">
        <v>12</v>
      </c>
      <c r="O33" s="1"/>
    </row>
    <row r="34" spans="1:15" ht="27.75" customHeight="1">
      <c r="A34" s="1"/>
      <c r="B34" s="8" t="s">
        <v>26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1"/>
    </row>
    <row r="35" spans="1:15" ht="27.75" customHeight="1">
      <c r="A35" s="1"/>
      <c r="B35" s="8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2" t="s">
        <v>27</v>
      </c>
      <c r="N35" s="16">
        <f>AVERAGE(C34:N34)</f>
        <v>0</v>
      </c>
      <c r="O35" s="1"/>
    </row>
    <row r="36" spans="1:15" ht="27.75" customHeight="1">
      <c r="A36" s="1"/>
      <c r="B36" s="12"/>
      <c r="C36" s="2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</row>
    <row r="37" spans="1:15" ht="27.75" customHeight="1">
      <c r="A37" s="1"/>
      <c r="B37" s="22" t="s">
        <v>28</v>
      </c>
      <c r="C37" s="7" t="s">
        <v>1</v>
      </c>
      <c r="D37" s="7" t="s">
        <v>2</v>
      </c>
      <c r="E37" s="7" t="s">
        <v>3</v>
      </c>
      <c r="F37" s="7" t="s">
        <v>4</v>
      </c>
      <c r="G37" s="7" t="s">
        <v>5</v>
      </c>
      <c r="H37" s="7" t="s">
        <v>6</v>
      </c>
      <c r="I37" s="7" t="s">
        <v>7</v>
      </c>
      <c r="J37" s="7" t="s">
        <v>8</v>
      </c>
      <c r="K37" s="7" t="s">
        <v>9</v>
      </c>
      <c r="L37" s="7" t="s">
        <v>10</v>
      </c>
      <c r="M37" s="7" t="s">
        <v>11</v>
      </c>
      <c r="N37" s="7" t="s">
        <v>12</v>
      </c>
      <c r="O37" s="1"/>
    </row>
    <row r="38" spans="1:15" ht="27.75" customHeight="1">
      <c r="A38" s="1"/>
      <c r="B38" s="8" t="s">
        <v>29</v>
      </c>
      <c r="C38" s="23">
        <f t="shared" ref="C38:N38" si="4">C9</f>
        <v>0</v>
      </c>
      <c r="D38" s="23">
        <f t="shared" si="4"/>
        <v>0</v>
      </c>
      <c r="E38" s="23">
        <f t="shared" si="4"/>
        <v>0</v>
      </c>
      <c r="F38" s="23">
        <f t="shared" si="4"/>
        <v>0</v>
      </c>
      <c r="G38" s="23">
        <f t="shared" si="4"/>
        <v>0</v>
      </c>
      <c r="H38" s="23">
        <f t="shared" si="4"/>
        <v>0</v>
      </c>
      <c r="I38" s="23">
        <f t="shared" si="4"/>
        <v>0</v>
      </c>
      <c r="J38" s="23">
        <f t="shared" si="4"/>
        <v>0</v>
      </c>
      <c r="K38" s="23">
        <f t="shared" si="4"/>
        <v>0</v>
      </c>
      <c r="L38" s="23">
        <f t="shared" si="4"/>
        <v>0</v>
      </c>
      <c r="M38" s="23">
        <f t="shared" si="4"/>
        <v>0</v>
      </c>
      <c r="N38" s="23">
        <f t="shared" si="4"/>
        <v>0</v>
      </c>
      <c r="O38" s="1"/>
    </row>
    <row r="39" spans="1:15" ht="27.75" customHeight="1">
      <c r="A39" s="1"/>
      <c r="B39" s="8" t="s">
        <v>30</v>
      </c>
      <c r="C39" s="23">
        <f t="shared" ref="C39:N39" si="5">C16+C23+C30</f>
        <v>0</v>
      </c>
      <c r="D39" s="23">
        <f t="shared" si="5"/>
        <v>0</v>
      </c>
      <c r="E39" s="23">
        <f t="shared" si="5"/>
        <v>0</v>
      </c>
      <c r="F39" s="23">
        <f t="shared" si="5"/>
        <v>0</v>
      </c>
      <c r="G39" s="23">
        <f t="shared" si="5"/>
        <v>0</v>
      </c>
      <c r="H39" s="23">
        <f t="shared" si="5"/>
        <v>0</v>
      </c>
      <c r="I39" s="23">
        <f t="shared" si="5"/>
        <v>0</v>
      </c>
      <c r="J39" s="23">
        <f t="shared" si="5"/>
        <v>0</v>
      </c>
      <c r="K39" s="23">
        <f t="shared" si="5"/>
        <v>0</v>
      </c>
      <c r="L39" s="23">
        <f t="shared" si="5"/>
        <v>0</v>
      </c>
      <c r="M39" s="23">
        <f t="shared" si="5"/>
        <v>0</v>
      </c>
      <c r="N39" s="23">
        <f t="shared" si="5"/>
        <v>0</v>
      </c>
      <c r="O39" s="1"/>
    </row>
    <row r="40" spans="1:15" ht="27.75" customHeight="1">
      <c r="A40" s="1"/>
      <c r="B40" s="8" t="s">
        <v>31</v>
      </c>
      <c r="C40" s="23">
        <f t="shared" ref="C40:N40" si="6">$C$34*C38</f>
        <v>0</v>
      </c>
      <c r="D40" s="23">
        <f t="shared" si="6"/>
        <v>0</v>
      </c>
      <c r="E40" s="23">
        <f t="shared" si="6"/>
        <v>0</v>
      </c>
      <c r="F40" s="23">
        <f t="shared" si="6"/>
        <v>0</v>
      </c>
      <c r="G40" s="23">
        <f t="shared" si="6"/>
        <v>0</v>
      </c>
      <c r="H40" s="23">
        <f t="shared" si="6"/>
        <v>0</v>
      </c>
      <c r="I40" s="23">
        <f t="shared" si="6"/>
        <v>0</v>
      </c>
      <c r="J40" s="23">
        <f t="shared" si="6"/>
        <v>0</v>
      </c>
      <c r="K40" s="23">
        <f t="shared" si="6"/>
        <v>0</v>
      </c>
      <c r="L40" s="23">
        <f t="shared" si="6"/>
        <v>0</v>
      </c>
      <c r="M40" s="23">
        <f t="shared" si="6"/>
        <v>0</v>
      </c>
      <c r="N40" s="23">
        <f t="shared" si="6"/>
        <v>0</v>
      </c>
      <c r="O40" s="1"/>
    </row>
    <row r="41" spans="1:15" ht="27.75" customHeight="1">
      <c r="A41" s="1"/>
      <c r="B41" s="12" t="s">
        <v>16</v>
      </c>
      <c r="C41" s="13">
        <f t="shared" ref="C41:N41" si="7">C38-C39-C40</f>
        <v>0</v>
      </c>
      <c r="D41" s="13">
        <f t="shared" si="7"/>
        <v>0</v>
      </c>
      <c r="E41" s="13">
        <f t="shared" si="7"/>
        <v>0</v>
      </c>
      <c r="F41" s="13">
        <f t="shared" si="7"/>
        <v>0</v>
      </c>
      <c r="G41" s="13">
        <f t="shared" si="7"/>
        <v>0</v>
      </c>
      <c r="H41" s="13">
        <f t="shared" si="7"/>
        <v>0</v>
      </c>
      <c r="I41" s="13">
        <f t="shared" si="7"/>
        <v>0</v>
      </c>
      <c r="J41" s="13">
        <f t="shared" si="7"/>
        <v>0</v>
      </c>
      <c r="K41" s="13">
        <f t="shared" si="7"/>
        <v>0</v>
      </c>
      <c r="L41" s="13">
        <f t="shared" si="7"/>
        <v>0</v>
      </c>
      <c r="M41" s="13">
        <f t="shared" si="7"/>
        <v>0</v>
      </c>
      <c r="N41" s="13">
        <f t="shared" si="7"/>
        <v>0</v>
      </c>
      <c r="O41" s="1"/>
    </row>
    <row r="42" spans="1:15" ht="27.75" customHeight="1">
      <c r="A42" s="1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2" t="s">
        <v>17</v>
      </c>
      <c r="N42" s="13">
        <f>SUM(C41:N41)</f>
        <v>0</v>
      </c>
      <c r="O42" s="1"/>
    </row>
    <row r="43" spans="1:15" ht="27.75" customHeight="1">
      <c r="A43" s="1"/>
      <c r="B43" s="39" t="s">
        <v>32</v>
      </c>
      <c r="C43" s="4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7.75" customHeight="1">
      <c r="A44" s="1"/>
      <c r="B44" s="8" t="s">
        <v>33</v>
      </c>
      <c r="C44" s="24">
        <f>N10</f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7.75" customHeight="1">
      <c r="A45" s="1"/>
      <c r="B45" s="8" t="s">
        <v>34</v>
      </c>
      <c r="C45" s="24">
        <f>AVERAGE(C9:N9)</f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7.75" customHeight="1">
      <c r="A46" s="1"/>
      <c r="B46" s="15" t="s">
        <v>35</v>
      </c>
      <c r="C46" s="24">
        <f>N31+N24+N17</f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7.75" customHeight="1">
      <c r="A47" s="1"/>
      <c r="B47" s="15" t="s">
        <v>36</v>
      </c>
      <c r="C47" s="24">
        <f>AVERAGE(C16:N16)</f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7.75" customHeight="1">
      <c r="A48" s="1"/>
      <c r="B48" s="15" t="s">
        <v>37</v>
      </c>
      <c r="C48" s="24">
        <f>AVERAGE(C23:N23)</f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7.75" customHeight="1">
      <c r="A49" s="1"/>
      <c r="B49" s="8" t="s">
        <v>38</v>
      </c>
      <c r="C49" s="24">
        <f>N31</f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7.75" customHeight="1">
      <c r="A50" s="1"/>
      <c r="B50" s="8" t="s">
        <v>39</v>
      </c>
      <c r="C50" s="24">
        <f>AVERAGE(C30:N30)</f>
        <v>0</v>
      </c>
      <c r="D50" s="1"/>
      <c r="E50" s="1"/>
      <c r="F50" s="25"/>
      <c r="G50" s="1"/>
      <c r="H50" s="1"/>
      <c r="I50" s="1"/>
      <c r="J50" s="1"/>
      <c r="K50" s="1"/>
      <c r="L50" s="1"/>
      <c r="M50" s="1"/>
      <c r="N50" s="1"/>
      <c r="O50" s="1"/>
    </row>
    <row r="51" spans="1:15" ht="27.75" customHeight="1">
      <c r="A51" s="1"/>
      <c r="B51" s="8" t="s">
        <v>40</v>
      </c>
      <c r="C51" s="24">
        <f>C44-C46</f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7.75" customHeight="1">
      <c r="A52" s="1"/>
      <c r="B52" s="8" t="s">
        <v>41</v>
      </c>
      <c r="C52" s="24">
        <f>C51/12</f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7.75" customHeight="1">
      <c r="A53" s="11"/>
      <c r="B53" s="27" t="str">
        <f>HYPERLINK("https://www.treasy.com.br/blog/rentabilidade-x-lucratividade-voce-sabe-a-diferenca/","Lucratividade")</f>
        <v>Lucratividade</v>
      </c>
      <c r="C53" s="28" t="e">
        <f>1-(C46/C44)</f>
        <v>#DIV/0!</v>
      </c>
      <c r="D53" s="11"/>
      <c r="E53" s="29"/>
      <c r="F53" s="11"/>
      <c r="G53" s="11"/>
      <c r="H53" s="11"/>
      <c r="I53" s="11"/>
      <c r="J53" s="11"/>
      <c r="K53" s="11"/>
      <c r="L53" s="11"/>
      <c r="M53" s="11"/>
      <c r="N53" s="11"/>
      <c r="O53" s="11"/>
    </row>
  </sheetData>
  <mergeCells count="2">
    <mergeCell ref="B43:C43"/>
    <mergeCell ref="C2:H3"/>
  </mergeCells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41"/>
  <sheetViews>
    <sheetView showGridLines="0" workbookViewId="0">
      <selection activeCell="K23" sqref="K23"/>
    </sheetView>
  </sheetViews>
  <sheetFormatPr defaultColWidth="0" defaultRowHeight="15" customHeight="1" zeroHeight="1"/>
  <cols>
    <col min="1" max="1" width="3.08203125" customWidth="1"/>
    <col min="2" max="5" width="15.6640625" customWidth="1"/>
    <col min="6" max="6" width="8.33203125" customWidth="1"/>
    <col min="7" max="7" width="5.08203125" customWidth="1"/>
    <col min="8" max="8" width="24.58203125" customWidth="1"/>
    <col min="9" max="11" width="16" customWidth="1"/>
    <col min="12" max="12" width="5" customWidth="1"/>
    <col min="13" max="14" width="11.25" customWidth="1"/>
    <col min="15" max="16384" width="11.25" hidden="1"/>
  </cols>
  <sheetData>
    <row r="1" spans="1:12" ht="18.75" customHeight="1">
      <c r="A1" s="30"/>
      <c r="B1" s="1"/>
      <c r="C1" s="31"/>
      <c r="D1" s="31"/>
      <c r="E1" s="31"/>
      <c r="F1" s="31"/>
      <c r="G1" s="31"/>
      <c r="H1" s="31"/>
      <c r="I1" s="31"/>
      <c r="J1" s="31"/>
      <c r="K1" s="3"/>
      <c r="L1" s="3"/>
    </row>
    <row r="2" spans="1:12" ht="18.75" customHeight="1">
      <c r="A2" s="30"/>
      <c r="B2" s="1"/>
      <c r="C2" s="43" t="s">
        <v>42</v>
      </c>
      <c r="D2" s="42"/>
      <c r="E2" s="42"/>
      <c r="F2" s="42"/>
      <c r="G2" s="42"/>
      <c r="H2" s="42"/>
      <c r="I2" s="42"/>
      <c r="J2" s="42"/>
      <c r="K2" s="3"/>
      <c r="L2" s="3"/>
    </row>
    <row r="3" spans="1:12" ht="15.75" customHeight="1">
      <c r="A3" s="30"/>
      <c r="B3" s="30"/>
      <c r="C3" s="42"/>
      <c r="D3" s="42"/>
      <c r="E3" s="42"/>
      <c r="F3" s="42"/>
      <c r="G3" s="42"/>
      <c r="H3" s="42"/>
      <c r="I3" s="42"/>
      <c r="J3" s="42"/>
      <c r="K3" s="3"/>
      <c r="L3" s="3"/>
    </row>
    <row r="4" spans="1:12" ht="16.5" customHeight="1">
      <c r="A4" s="30"/>
      <c r="B4" s="30"/>
      <c r="C4" s="30"/>
      <c r="D4" s="30"/>
      <c r="E4" s="1"/>
      <c r="F4" s="1"/>
      <c r="G4" s="1"/>
      <c r="H4" s="30"/>
      <c r="I4" s="30"/>
      <c r="J4" s="30"/>
      <c r="K4" s="30"/>
      <c r="L4" s="30"/>
    </row>
    <row r="5" spans="1:12" ht="27.75" customHeight="1">
      <c r="A5" s="30"/>
      <c r="B5" s="30"/>
      <c r="C5" s="1"/>
      <c r="D5" s="30"/>
      <c r="E5" s="1"/>
      <c r="F5" s="1"/>
      <c r="G5" s="1"/>
      <c r="H5" s="30"/>
      <c r="I5" s="30"/>
      <c r="J5" s="30"/>
      <c r="K5" s="30"/>
      <c r="L5" s="30"/>
    </row>
    <row r="6" spans="1:12" ht="27.7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7.7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 ht="27.7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ht="27.7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 ht="27.7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 ht="27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27.75" customHeight="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27.75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 ht="27.75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 ht="27.7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27.75" customHeight="1">
      <c r="A16" s="30"/>
      <c r="B16" s="30"/>
      <c r="C16" s="30"/>
      <c r="D16" s="30"/>
      <c r="E16" s="30"/>
      <c r="F16" s="30"/>
      <c r="G16" s="32"/>
      <c r="H16" s="30"/>
      <c r="I16" s="30"/>
      <c r="J16" s="30"/>
      <c r="K16" s="30"/>
      <c r="L16" s="30"/>
    </row>
    <row r="17" spans="1:12" ht="27.75" customHeight="1">
      <c r="A17" s="30"/>
      <c r="B17" s="30"/>
      <c r="C17" s="30"/>
      <c r="D17" s="30"/>
      <c r="E17" s="30"/>
      <c r="F17" s="30"/>
      <c r="G17" s="32"/>
      <c r="H17" s="30"/>
      <c r="I17" s="30"/>
      <c r="J17" s="30"/>
      <c r="K17" s="30"/>
      <c r="L17" s="30"/>
    </row>
    <row r="18" spans="1:12" ht="27.7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 ht="27.75" customHeight="1">
      <c r="A19" s="30"/>
      <c r="B19" s="30"/>
      <c r="C19" s="30"/>
      <c r="D19" s="30"/>
      <c r="E19" s="1"/>
      <c r="F19" s="1"/>
      <c r="G19" s="30"/>
      <c r="H19" s="30"/>
      <c r="I19" s="30"/>
      <c r="J19" s="30"/>
      <c r="K19" s="30"/>
      <c r="L19" s="30"/>
    </row>
    <row r="20" spans="1:12" ht="27.75" customHeight="1">
      <c r="A20" s="30"/>
      <c r="B20" s="30"/>
      <c r="C20" s="30"/>
      <c r="D20" s="30"/>
      <c r="E20" s="1"/>
      <c r="F20" s="1"/>
      <c r="G20" s="1"/>
      <c r="H20" s="30"/>
      <c r="I20" s="30"/>
      <c r="J20" s="30"/>
      <c r="K20" s="30"/>
      <c r="L20" s="30"/>
    </row>
    <row r="21" spans="1:12" ht="13.5" customHeight="1">
      <c r="A21" s="30"/>
      <c r="B21" s="30"/>
      <c r="C21" s="30"/>
      <c r="D21" s="30"/>
      <c r="E21" s="1"/>
      <c r="F21" s="1"/>
      <c r="G21" s="1"/>
      <c r="H21" s="30"/>
      <c r="I21" s="30"/>
      <c r="J21" s="30"/>
      <c r="K21" s="30"/>
      <c r="L21" s="30"/>
    </row>
    <row r="22" spans="1:12" ht="35">
      <c r="A22" s="30"/>
      <c r="B22" s="30"/>
      <c r="C22" s="30"/>
      <c r="D22" s="30"/>
      <c r="E22" s="1"/>
      <c r="F22" s="1"/>
      <c r="G22" s="1"/>
      <c r="H22" s="7" t="s">
        <v>32</v>
      </c>
      <c r="I22" s="7" t="s">
        <v>43</v>
      </c>
      <c r="J22" s="7" t="s">
        <v>44</v>
      </c>
      <c r="K22" s="7" t="s">
        <v>45</v>
      </c>
      <c r="L22" s="30"/>
    </row>
    <row r="23" spans="1:12" ht="15.75" customHeight="1">
      <c r="A23" s="30"/>
      <c r="B23" s="30"/>
      <c r="C23" s="30"/>
      <c r="D23" s="30"/>
      <c r="E23" s="1"/>
      <c r="F23" s="1"/>
      <c r="G23" s="1"/>
      <c r="H23" s="33" t="s">
        <v>33</v>
      </c>
      <c r="I23" s="24">
        <f>'Cenário Base - Realista'!C45</f>
        <v>0</v>
      </c>
      <c r="J23" s="24">
        <f>'Simulação1 - Cenário Otimista'!C44</f>
        <v>0</v>
      </c>
      <c r="K23" s="34">
        <f>'Simulação2 - Cenário Pessimista'!C44</f>
        <v>0</v>
      </c>
      <c r="L23" s="30"/>
    </row>
    <row r="24" spans="1:12" ht="15.75" customHeight="1">
      <c r="A24" s="30"/>
      <c r="B24" s="30"/>
      <c r="C24" s="30"/>
      <c r="D24" s="30"/>
      <c r="E24" s="1"/>
      <c r="F24" s="1"/>
      <c r="G24" s="1"/>
      <c r="H24" s="33" t="s">
        <v>34</v>
      </c>
      <c r="I24" s="24">
        <f>'Cenário Base - Realista'!C46</f>
        <v>0</v>
      </c>
      <c r="J24" s="24">
        <f>'Simulação1 - Cenário Otimista'!C45</f>
        <v>0</v>
      </c>
      <c r="K24" s="34">
        <f>'Simulação2 - Cenário Pessimista'!C45</f>
        <v>0</v>
      </c>
      <c r="L24" s="30"/>
    </row>
    <row r="25" spans="1:12" ht="15.75" customHeight="1">
      <c r="A25" s="30"/>
      <c r="B25" s="30"/>
      <c r="C25" s="30"/>
      <c r="D25" s="30"/>
      <c r="E25" s="30"/>
      <c r="F25" s="30"/>
      <c r="G25" s="30"/>
      <c r="H25" s="35" t="s">
        <v>35</v>
      </c>
      <c r="I25" s="24">
        <f>'Cenário Base - Realista'!C47</f>
        <v>0</v>
      </c>
      <c r="J25" s="24">
        <f>'Simulação1 - Cenário Otimista'!C46</f>
        <v>0</v>
      </c>
      <c r="K25" s="34">
        <f>'Simulação2 - Cenário Pessimista'!C46</f>
        <v>0</v>
      </c>
      <c r="L25" s="30"/>
    </row>
    <row r="26" spans="1:12" ht="15.75" customHeight="1">
      <c r="A26" s="30"/>
      <c r="B26" s="30"/>
      <c r="C26" s="30"/>
      <c r="D26" s="30"/>
      <c r="E26" s="30"/>
      <c r="F26" s="30"/>
      <c r="G26" s="30"/>
      <c r="H26" s="35" t="s">
        <v>36</v>
      </c>
      <c r="I26" s="24">
        <f>'Cenário Base - Realista'!C48</f>
        <v>0</v>
      </c>
      <c r="J26" s="24">
        <f>'Simulação1 - Cenário Otimista'!C47</f>
        <v>0</v>
      </c>
      <c r="K26" s="34">
        <f>'Simulação2 - Cenário Pessimista'!C47</f>
        <v>0</v>
      </c>
      <c r="L26" s="30"/>
    </row>
    <row r="27" spans="1:12" ht="15.75" customHeight="1">
      <c r="A27" s="30"/>
      <c r="B27" s="30"/>
      <c r="C27" s="30"/>
      <c r="D27" s="30"/>
      <c r="E27" s="30"/>
      <c r="F27" s="30"/>
      <c r="G27" s="30"/>
      <c r="H27" s="35" t="s">
        <v>37</v>
      </c>
      <c r="I27" s="24">
        <f>'Cenário Base - Realista'!C49</f>
        <v>0</v>
      </c>
      <c r="J27" s="24">
        <f>'Simulação1 - Cenário Otimista'!C48</f>
        <v>0</v>
      </c>
      <c r="K27" s="34">
        <f>'Simulação2 - Cenário Pessimista'!C48</f>
        <v>0</v>
      </c>
      <c r="L27" s="30"/>
    </row>
    <row r="28" spans="1:12" ht="15.75" customHeight="1">
      <c r="A28" s="30"/>
      <c r="B28" s="30"/>
      <c r="C28" s="30"/>
      <c r="D28" s="30"/>
      <c r="E28" s="30"/>
      <c r="F28" s="30"/>
      <c r="G28" s="30"/>
      <c r="H28" s="33" t="s">
        <v>38</v>
      </c>
      <c r="I28" s="24">
        <f>'Cenário Base - Realista'!C50</f>
        <v>0</v>
      </c>
      <c r="J28" s="24">
        <f>'Simulação1 - Cenário Otimista'!C49</f>
        <v>0</v>
      </c>
      <c r="K28" s="34">
        <f>'Simulação2 - Cenário Pessimista'!C49</f>
        <v>0</v>
      </c>
      <c r="L28" s="30"/>
    </row>
    <row r="29" spans="1:12" ht="15.75" customHeight="1">
      <c r="A29" s="30"/>
      <c r="B29" s="30"/>
      <c r="C29" s="30"/>
      <c r="D29" s="30"/>
      <c r="E29" s="30"/>
      <c r="F29" s="30"/>
      <c r="G29" s="30"/>
      <c r="H29" s="33" t="s">
        <v>39</v>
      </c>
      <c r="I29" s="24">
        <f>'Cenário Base - Realista'!C51</f>
        <v>0</v>
      </c>
      <c r="J29" s="24">
        <f>'Simulação1 - Cenário Otimista'!C50</f>
        <v>0</v>
      </c>
      <c r="K29" s="34">
        <f>'Simulação2 - Cenário Pessimista'!C50</f>
        <v>0</v>
      </c>
      <c r="L29" s="30"/>
    </row>
    <row r="30" spans="1:12" ht="15.75" customHeight="1">
      <c r="A30" s="30"/>
      <c r="B30" s="30"/>
      <c r="C30" s="30"/>
      <c r="D30" s="30"/>
      <c r="E30" s="30"/>
      <c r="F30" s="30"/>
      <c r="G30" s="30"/>
      <c r="H30" s="33" t="s">
        <v>40</v>
      </c>
      <c r="I30" s="24">
        <f>'Cenário Base - Realista'!C52</f>
        <v>0</v>
      </c>
      <c r="J30" s="24">
        <f>'Simulação1 - Cenário Otimista'!C51</f>
        <v>0</v>
      </c>
      <c r="K30" s="34">
        <f>'Simulação2 - Cenário Pessimista'!C51</f>
        <v>0</v>
      </c>
      <c r="L30" s="30"/>
    </row>
    <row r="31" spans="1:12" ht="15.75" customHeight="1">
      <c r="A31" s="30"/>
      <c r="B31" s="30"/>
      <c r="C31" s="30"/>
      <c r="D31" s="30"/>
      <c r="E31" s="30"/>
      <c r="F31" s="30"/>
      <c r="G31" s="30"/>
      <c r="H31" s="33" t="s">
        <v>41</v>
      </c>
      <c r="I31" s="24">
        <f>'Cenário Base - Realista'!C53</f>
        <v>0</v>
      </c>
      <c r="J31" s="24">
        <f>'Simulação1 - Cenário Otimista'!C52</f>
        <v>0</v>
      </c>
      <c r="K31" s="34">
        <f>'Simulação2 - Cenário Pessimista'!C52</f>
        <v>0</v>
      </c>
      <c r="L31" s="30"/>
    </row>
    <row r="32" spans="1:12" ht="15.75" customHeight="1">
      <c r="A32" s="30"/>
      <c r="B32" s="30"/>
      <c r="C32" s="30"/>
      <c r="D32" s="30"/>
      <c r="E32" s="30"/>
      <c r="F32" s="30"/>
      <c r="G32" s="30"/>
      <c r="H32" s="36" t="str">
        <f>HYPERLINK("https://www.treasy.com.br/blog/rentabilidade-x-lucratividade-voce-sabe-a-diferenca/","Lucratividade")</f>
        <v>Lucratividade</v>
      </c>
      <c r="I32" s="37" t="e">
        <f>'Cenário Base - Realista'!C54</f>
        <v>#DIV/0!</v>
      </c>
      <c r="J32" s="37" t="e">
        <f>'Simulação1 - Cenário Otimista'!C53</f>
        <v>#DIV/0!</v>
      </c>
      <c r="K32" s="38" t="e">
        <f>'Simulação2 - Cenário Pessimista'!C53</f>
        <v>#DIV/0!</v>
      </c>
      <c r="L32" s="30"/>
    </row>
    <row r="33" spans="1:12" ht="15.7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9.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ht="27.75" hidden="1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2" ht="15.75" hidden="1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12" ht="15.75" hidden="1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ht="15.75" hidden="1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5.75" hidden="1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ht="15.75" hidden="1" customHeight="1">
      <c r="A40" s="30"/>
      <c r="B40" s="30"/>
      <c r="C40" s="30"/>
      <c r="D40" s="30"/>
      <c r="E40" s="30"/>
      <c r="F40" s="30"/>
      <c r="G40" s="30"/>
      <c r="L40" s="30"/>
    </row>
    <row r="41" spans="1:12" ht="15.75" hidden="1" customHeight="1">
      <c r="A41" s="30"/>
      <c r="B41" s="30"/>
      <c r="C41" s="30"/>
      <c r="D41" s="30"/>
      <c r="E41" s="30"/>
      <c r="F41" s="30"/>
      <c r="G41" s="30"/>
      <c r="L41" s="30"/>
    </row>
  </sheetData>
  <mergeCells count="1">
    <mergeCell ref="C2:J3"/>
  </mergeCell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Cenário Base - Realista</vt:lpstr>
      <vt:lpstr>Simulação1 - Cenário Otimista</vt:lpstr>
      <vt:lpstr>Simulação2 - Cenário Pessimista</vt:lpstr>
      <vt:lpstr>Comparativos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Tavares</dc:creator>
  <cp:lastModifiedBy>sergi</cp:lastModifiedBy>
  <dcterms:created xsi:type="dcterms:W3CDTF">2018-11-02T22:21:34Z</dcterms:created>
  <dcterms:modified xsi:type="dcterms:W3CDTF">2019-01-04T15:46:50Z</dcterms:modified>
</cp:coreProperties>
</file>