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\Desktop\Ferramentas grátis - Site\"/>
    </mc:Choice>
  </mc:AlternateContent>
  <xr:revisionPtr revIDLastSave="0" documentId="13_ncr:1_{A4785823-4356-4455-B4BA-5B83AB6AE390}" xr6:coauthVersionLast="40" xr6:coauthVersionMax="40" xr10:uidLastSave="{00000000-0000-0000-0000-000000000000}"/>
  <bookViews>
    <workbookView xWindow="0" yWindow="0" windowWidth="19200" windowHeight="6910" tabRatio="0" xr2:uid="{00000000-000D-0000-FFFF-FFFF00000000}"/>
  </bookViews>
  <sheets>
    <sheet name="CONTROLE" sheetId="1" r:id="rId1"/>
    <sheet name="GRÁFICOS" sheetId="2" r:id="rId2"/>
  </sheets>
  <definedNames>
    <definedName name="_xlnm.Print_Area" localSheetId="0">CONTROLE!$A$1:$E$21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0" i="1" l="1"/>
  <c r="R11" i="1"/>
  <c r="R12" i="1"/>
  <c r="R13" i="1"/>
  <c r="R14" i="1"/>
  <c r="R15" i="1"/>
  <c r="R16" i="1"/>
  <c r="R8" i="1"/>
  <c r="R7" i="1"/>
  <c r="R6" i="1"/>
  <c r="L18" i="1"/>
  <c r="AC4" i="2" s="1"/>
  <c r="M18" i="1"/>
  <c r="AD4" i="2" s="1"/>
  <c r="N18" i="1"/>
  <c r="AE4" i="2" s="1"/>
  <c r="O18" i="1"/>
  <c r="AF4" i="2" s="1"/>
  <c r="P18" i="1"/>
  <c r="AG4" i="2" s="1"/>
  <c r="Q18" i="1"/>
  <c r="AH4" i="2" s="1"/>
  <c r="R5" i="1"/>
  <c r="J18" i="1"/>
  <c r="AA4" i="2" s="1"/>
  <c r="I18" i="1"/>
  <c r="Z4" i="2" s="1"/>
  <c r="H18" i="1"/>
  <c r="Y4" i="2" s="1"/>
  <c r="G18" i="1"/>
  <c r="X4" i="2" s="1"/>
  <c r="F18" i="1"/>
  <c r="F19" i="1" s="1"/>
  <c r="K18" i="1"/>
  <c r="K19" i="1" s="1"/>
  <c r="R17" i="1"/>
  <c r="R4" i="1"/>
  <c r="M19" i="1" l="1"/>
  <c r="X7" i="2"/>
  <c r="AB4" i="2"/>
  <c r="W4" i="2"/>
  <c r="R18" i="1"/>
  <c r="H19" i="1"/>
  <c r="J19" i="1"/>
  <c r="P19" i="1"/>
  <c r="L19" i="1"/>
  <c r="N19" i="1"/>
  <c r="G19" i="1"/>
  <c r="I19" i="1"/>
  <c r="O19" i="1"/>
  <c r="Q19" i="1"/>
  <c r="W7" i="2" l="1"/>
</calcChain>
</file>

<file path=xl/sharedStrings.xml><?xml version="1.0" encoding="utf-8"?>
<sst xmlns="http://schemas.openxmlformats.org/spreadsheetml/2006/main" count="53" uniqueCount="50">
  <si>
    <t>Descrição</t>
  </si>
  <si>
    <t>Vencimento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</si>
  <si>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</si>
  <si>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</si>
  <si>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</si>
  <si>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</si>
  <si>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</si>
  <si>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</si>
  <si>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</si>
  <si>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</si>
  <si>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</si>
  <si>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</si>
  <si>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</si>
  <si>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</si>
  <si>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</si>
  <si>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Roupas</t>
  </si>
  <si>
    <t>TOTAL</t>
  </si>
  <si>
    <t>Cartão/Carnê</t>
  </si>
  <si>
    <t>Banco X</t>
  </si>
  <si>
    <t>Loja Y</t>
  </si>
  <si>
    <t>Computador</t>
  </si>
  <si>
    <t>Dia 30</t>
  </si>
  <si>
    <t>Dia 15</t>
  </si>
  <si>
    <t>parcelas</t>
  </si>
  <si>
    <t xml:space="preserve">Data </t>
  </si>
  <si>
    <t>Despesa supermercado</t>
  </si>
  <si>
    <t>Visa</t>
  </si>
  <si>
    <t>Master</t>
  </si>
  <si>
    <t>Presente afilhado</t>
  </si>
  <si>
    <t>Material escolar</t>
  </si>
  <si>
    <t>Dia 10</t>
  </si>
  <si>
    <t>CONTROLE DE FATURAS</t>
  </si>
  <si>
    <t>Loja A</t>
  </si>
  <si>
    <t>Cama</t>
  </si>
  <si>
    <t>Dia 8</t>
  </si>
  <si>
    <t>EVOLUÇÃO Mês a 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</si>
  <si>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</si>
  <si>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</si>
  <si>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</si>
  <si>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</si>
  <si>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</si>
  <si>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</si>
  <si>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</si>
  <si>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</si>
  <si>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</si>
  <si>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</si>
  <si>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</si>
  <si>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</si>
  <si>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1º semestre</t>
  </si>
  <si>
    <t>2º semestre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</si>
</sst>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$&quot;* #,##0.00_);_(&quot;R$&quot;* \(#,##0.00\);_(&quot;R$&quot;* &quot;-&quot;??_);_(@_)"/>
    <numFmt numFmtId="165" formatCode="d/m/yy;@"/>
    <numFmt numFmtId="166" formatCode="&quot;R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9"/>
      <color theme="8" tint="0.79998168889431442"/>
      <name val="Calibri"/>
      <family val="2"/>
      <scheme val="minor"/>
    </font>
    <font>
      <b/>
      <i/>
      <sz val="18"/>
      <name val="Comic Sans MS"/>
      <family val="4"/>
    </font>
    <font>
      <sz val="11"/>
      <color theme="9" tint="0.7999816888943144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rgb="FF0070C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3" fillId="0" borderId="0" xfId="1" applyFont="1"/>
    <xf numFmtId="0" fontId="5" fillId="0" borderId="5" xfId="1" applyFont="1" applyFill="1" applyBorder="1"/>
    <xf numFmtId="49" fontId="6" fillId="0" borderId="6" xfId="1" applyNumberFormat="1" applyFont="1" applyFill="1" applyBorder="1"/>
    <xf numFmtId="14" fontId="6" fillId="0" borderId="6" xfId="1" applyNumberFormat="1" applyFont="1" applyFill="1" applyBorder="1"/>
    <xf numFmtId="164" fontId="6" fillId="0" borderId="7" xfId="1" applyNumberFormat="1" applyFont="1" applyFill="1" applyBorder="1" applyAlignment="1">
      <alignment horizontal="left" vertical="center"/>
    </xf>
    <xf numFmtId="164" fontId="6" fillId="0" borderId="8" xfId="1" applyNumberFormat="1" applyFont="1" applyFill="1" applyBorder="1" applyAlignment="1">
      <alignment horizontal="left" vertical="center"/>
    </xf>
    <xf numFmtId="0" fontId="5" fillId="0" borderId="9" xfId="1" applyFont="1" applyFill="1" applyBorder="1"/>
    <xf numFmtId="164" fontId="6" fillId="0" borderId="6" xfId="1" applyNumberFormat="1" applyFont="1" applyFill="1" applyBorder="1" applyAlignment="1">
      <alignment horizontal="left" vertical="center"/>
    </xf>
    <xf numFmtId="0" fontId="0" fillId="0" borderId="0" xfId="1" applyFont="1" applyBorder="1"/>
    <xf numFmtId="49" fontId="6" fillId="0" borderId="0" xfId="1" applyNumberFormat="1" applyFont="1" applyFill="1" applyBorder="1"/>
    <xf numFmtId="0" fontId="1" fillId="0" borderId="0" xfId="1" applyBorder="1"/>
    <xf numFmtId="165" fontId="6" fillId="0" borderId="6" xfId="1" applyNumberFormat="1" applyFont="1" applyFill="1" applyBorder="1" applyAlignment="1">
      <alignment horizontal="left"/>
    </xf>
    <xf numFmtId="165" fontId="6" fillId="0" borderId="9" xfId="1" applyNumberFormat="1" applyFont="1" applyFill="1" applyBorder="1" applyAlignment="1">
      <alignment horizontal="left"/>
    </xf>
    <xf numFmtId="0" fontId="4" fillId="3" borderId="1" xfId="0" applyNumberFormat="1" applyFont="1" applyFill="1" applyBorder="1" applyAlignment="1" applyProtection="1">
      <alignment horizontal="center"/>
    </xf>
    <xf numFmtId="0" fontId="4" fillId="3" borderId="2" xfId="0" applyNumberFormat="1" applyFont="1" applyFill="1" applyBorder="1" applyAlignment="1" applyProtection="1">
      <alignment horizontal="center"/>
    </xf>
    <xf numFmtId="0" fontId="4" fillId="3" borderId="3" xfId="0" applyNumberFormat="1" applyFont="1" applyFill="1" applyBorder="1" applyAlignment="1" applyProtection="1">
      <alignment horizontal="center"/>
    </xf>
    <xf numFmtId="0" fontId="4" fillId="3" borderId="4" xfId="0" applyNumberFormat="1" applyFont="1" applyFill="1" applyBorder="1" applyAlignment="1" applyProtection="1">
      <alignment horizontal="center"/>
    </xf>
    <xf numFmtId="0" fontId="6" fillId="0" borderId="6" xfId="1" applyNumberFormat="1" applyFont="1" applyFill="1" applyBorder="1" applyAlignment="1">
      <alignment horizontal="center"/>
    </xf>
    <xf numFmtId="49" fontId="6" fillId="0" borderId="6" xfId="1" applyNumberFormat="1" applyFont="1" applyFill="1" applyBorder="1" applyAlignment="1">
      <alignment horizontal="center"/>
    </xf>
    <xf numFmtId="164" fontId="8" fillId="4" borderId="2" xfId="1" applyNumberFormat="1" applyFont="1" applyFill="1" applyBorder="1" applyAlignment="1">
      <alignment horizontal="left" vertical="center"/>
    </xf>
    <xf numFmtId="164" fontId="8" fillId="4" borderId="4" xfId="1" applyNumberFormat="1" applyFont="1" applyFill="1" applyBorder="1" applyAlignment="1">
      <alignment horizontal="left" vertical="center"/>
    </xf>
    <xf numFmtId="10" fontId="9" fillId="4" borderId="11" xfId="1" applyNumberFormat="1" applyFont="1" applyFill="1" applyBorder="1" applyAlignment="1">
      <alignment horizontal="left" vertical="center"/>
    </xf>
    <xf numFmtId="10" fontId="8" fillId="4" borderId="11" xfId="1" applyNumberFormat="1" applyFont="1" applyFill="1" applyBorder="1" applyAlignment="1">
      <alignment horizontal="left" vertical="center"/>
    </xf>
    <xf numFmtId="10" fontId="8" fillId="4" borderId="12" xfId="1" applyNumberFormat="1" applyFont="1" applyFill="1" applyBorder="1" applyAlignment="1">
      <alignment horizontal="left" vertical="center"/>
    </xf>
    <xf numFmtId="0" fontId="0" fillId="2" borderId="0" xfId="0" applyFill="1"/>
    <xf numFmtId="0" fontId="2" fillId="0" borderId="13" xfId="1" applyFont="1" applyBorder="1"/>
    <xf numFmtId="0" fontId="1" fillId="0" borderId="13" xfId="1" applyBorder="1"/>
    <xf numFmtId="0" fontId="11" fillId="2" borderId="0" xfId="0" applyFont="1" applyFill="1"/>
    <xf numFmtId="166" fontId="11" fillId="2" borderId="0" xfId="0" applyNumberFormat="1" applyFont="1" applyFill="1"/>
    <xf numFmtId="0" fontId="10" fillId="0" borderId="0" xfId="1" applyFont="1" applyAlignment="1">
      <alignment horizontal="center" vertical="center"/>
    </xf>
    <xf numFmtId="0" fontId="7" fillId="4" borderId="1" xfId="1" applyFont="1" applyFill="1" applyBorder="1" applyAlignment="1">
      <alignment horizontal="center"/>
    </xf>
    <xf numFmtId="0" fontId="7" fillId="4" borderId="2" xfId="1" applyFont="1" applyFill="1" applyBorder="1" applyAlignment="1">
      <alignment horizontal="center"/>
    </xf>
    <xf numFmtId="0" fontId="7" fillId="4" borderId="10" xfId="1" applyFont="1" applyFill="1" applyBorder="1" applyAlignment="1">
      <alignment horizontal="center"/>
    </xf>
    <xf numFmtId="0" fontId="7" fillId="4" borderId="11" xfId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(&quot;R$&quot;* #,##0.00_);_(&quot;R$&quot;* \(#,##0.00\);_(&quot;R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medium">
          <color indexed="64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(&quot;R$&quot;* #,##0.00_);_(&quot;R$&quot;* \(#,##0.00\);_(&quot;R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/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(&quot;R$&quot;* #,##0.00_);_(&quot;R$&quot;* \(#,##0.00\);_(&quot;R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(&quot;R$&quot;* #,##0.00_);_(&quot;R$&quot;* \(#,##0.00\);_(&quot;R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(&quot;R$&quot;* #,##0.00_);_(&quot;R$&quot;* \(#,##0.00\);_(&quot;R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(&quot;R$&quot;* #,##0.00_);_(&quot;R$&quot;* \(#,##0.00\);_(&quot;R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(&quot;R$&quot;* #,##0.00_);_(&quot;R$&quot;* \(#,##0.00\);_(&quot;R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(&quot;R$&quot;* #,##0.00_);_(&quot;R$&quot;* \(#,##0.00\);_(&quot;R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(&quot;R$&quot;* #,##0.00_);_(&quot;R$&quot;* \(#,##0.00\);_(&quot;R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(&quot;R$&quot;* #,##0.00_);_(&quot;R$&quot;* \(#,##0.00\);_(&quot;R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(&quot;R$&quot;* #,##0.00_);_(&quot;R$&quot;* \(#,##0.00\);_(&quot;R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(&quot;R$&quot;* #,##0.00_);_(&quot;R$&quot;* \(#,##0.00\);_(&quot;R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164" formatCode="_(&quot;R$&quot;* #,##0.00_);_(&quot;R$&quot;* \(#,##0.00\);_(&quot;R$&quot;* &quot;-&quot;??_);_(@_)"/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9" formatCode="dd/mm/yyyy"/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auto="1"/>
        </right>
        <top style="hair">
          <color auto="1"/>
        </top>
        <bottom style="hair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hair">
          <color indexed="64"/>
        </left>
        <right style="hair">
          <color indexed="64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numFmt numFmtId="165" formatCode="d/m/yy;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 style="hair">
          <color indexed="64"/>
        </right>
        <top style="hair">
          <color auto="1"/>
        </top>
        <bottom style="hair">
          <color auto="1"/>
        </bottom>
      </border>
    </dxf>
    <dxf>
      <font>
        <b val="0"/>
        <i/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/>
        <right style="hair">
          <color indexed="64"/>
        </right>
        <top style="hair">
          <color auto="1"/>
        </top>
        <bottom style="hair">
          <color auto="1"/>
        </bottom>
      </border>
    </dxf>
    <dxf>
      <font>
        <strike val="0"/>
        <outline val="0"/>
        <shadow val="0"/>
        <u val="none"/>
        <vertAlign val="baseline"/>
        <sz val="12"/>
        <color auto="1"/>
        <name val="Tahoma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strike val="0"/>
        <outline val="0"/>
        <shadow val="0"/>
        <u val="none"/>
        <vertAlign val="baseline"/>
        <sz val="9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b/>
        <i/>
        <strike val="0"/>
        <outline val="0"/>
        <shadow val="0"/>
        <u val="none"/>
        <vertAlign val="baseline"/>
        <sz val="9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center" vertical="bottom" textRotation="0" wrapText="0" indent="0" justifyLastLine="0" shrinkToFit="0" readingOrder="0"/>
      <border diagonalUp="0" diagonalDown="0" outline="0">
        <left style="hair">
          <color auto="1"/>
        </left>
        <right style="hair">
          <color auto="1"/>
        </right>
        <top/>
        <bottom/>
      </border>
    </dxf>
    <dxf>
      <font>
        <b/>
        <i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ysClr val="windowText" lastClr="000000"/>
                </a:solidFill>
              </a:rPr>
              <a:t>ACOMPANHAMENTO MÊS A MÊS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GRÁFICOS!$W$3:$AH$3</c:f>
              <c:strCache>
                <c:ptCount val="12"/>
                <c:pt idx="0">
                  <c:v>jan</c:v>
                </c:pt>
                <c:pt idx="1">
                  <c:v>fev</c:v>
                </c:pt>
                <c:pt idx="2">
                  <c:v>mar</c:v>
                </c:pt>
                <c:pt idx="3">
                  <c:v>abr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set</c:v>
                </c:pt>
                <c:pt idx="9">
                  <c:v>out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GRÁFICOS!$W$4:$AH$4</c:f>
              <c:numCache>
                <c:formatCode>"R$"#,##0.00</c:formatCode>
                <c:ptCount val="12"/>
                <c:pt idx="0">
                  <c:v>45</c:v>
                </c:pt>
                <c:pt idx="1">
                  <c:v>125</c:v>
                </c:pt>
                <c:pt idx="2">
                  <c:v>180</c:v>
                </c:pt>
                <c:pt idx="3">
                  <c:v>135</c:v>
                </c:pt>
                <c:pt idx="4">
                  <c:v>185</c:v>
                </c:pt>
                <c:pt idx="5">
                  <c:v>185</c:v>
                </c:pt>
                <c:pt idx="6">
                  <c:v>185</c:v>
                </c:pt>
                <c:pt idx="7">
                  <c:v>230</c:v>
                </c:pt>
                <c:pt idx="8">
                  <c:v>230</c:v>
                </c:pt>
                <c:pt idx="9">
                  <c:v>50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0-45F6-8FF3-CF105715108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2062436976"/>
        <c:axId val="2062435344"/>
      </c:barChart>
      <c:catAx>
        <c:axId val="206243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2062435344"/>
        <c:crosses val="autoZero"/>
        <c:auto val="1"/>
        <c:lblAlgn val="ctr"/>
        <c:lblOffset val="100"/>
        <c:noMultiLvlLbl val="0"/>
      </c:catAx>
      <c:valAx>
        <c:axId val="2062435344"/>
        <c:scaling>
          <c:orientation val="minMax"/>
        </c:scaling>
        <c:delete val="1"/>
        <c:axPos val="l"/>
        <c:numFmt formatCode="&quot;R$&quot;#,##0.00" sourceLinked="1"/>
        <c:majorTickMark val="none"/>
        <c:minorTickMark val="none"/>
        <c:tickLblPos val="nextTo"/>
        <c:crossAx val="20624369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COMPARATIVO SEMESTRE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5D1E-42D3-966C-59843BEB8A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D1E-42D3-966C-59843BEB8A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0DCC-4E87-AAFD-F740F6D2781E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DCC-4E87-AAFD-F740F6D278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GRÁFICOS!$W$6:$X$6</c:f>
              <c:strCache>
                <c:ptCount val="2"/>
                <c:pt idx="0">
                  <c:v>1º semestre</c:v>
                </c:pt>
                <c:pt idx="1">
                  <c:v>2º semestre</c:v>
                </c:pt>
              </c:strCache>
            </c:strRef>
          </c:cat>
          <c:val>
            <c:numRef>
              <c:f>GRÁFICOS!$W$7:$X$7</c:f>
              <c:numCache>
                <c:formatCode>"R$"#,##0.00</c:formatCode>
                <c:ptCount val="2"/>
                <c:pt idx="0">
                  <c:v>855</c:v>
                </c:pt>
                <c:pt idx="1">
                  <c:v>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C-4E87-AAFD-F740F6D2781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5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GR&#193;FIC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ONTROLE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371475</xdr:colOff>
      <xdr:row>0</xdr:row>
      <xdr:rowOff>57150</xdr:rowOff>
    </xdr:from>
    <xdr:to>
      <xdr:col>17</xdr:col>
      <xdr:colOff>590550</xdr:colOff>
      <xdr:row>0</xdr:row>
      <xdr:rowOff>438150</xdr:rowOff>
    </xdr:to>
    <xdr:sp macro="" textlink="">
      <xdr:nvSpPr>
        <xdr:cNvPr id="3" name="Retângulo: Cantos Diagonais Recortado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AB0AAB-9E3F-4063-8663-96B3F63FE307}"/>
            </a:ext>
          </a:extLst>
        </xdr:cNvPr>
        <xdr:cNvSpPr/>
      </xdr:nvSpPr>
      <xdr:spPr>
        <a:xfrm>
          <a:off x="10887075" y="57150"/>
          <a:ext cx="1543050" cy="381000"/>
        </a:xfrm>
        <a:prstGeom prst="snip2DiagRect">
          <a:avLst/>
        </a:prstGeom>
      </xdr:spPr>
      <xdr:style>
        <a:lnRef idx="1">
          <a:schemeClr val="accent5"/>
        </a:lnRef>
        <a:fillRef idx="2">
          <a:schemeClr val="accent5"/>
        </a:fillRef>
        <a:effectRef idx="1">
          <a:schemeClr val="accent5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400" i="1" u="sng">
              <a:latin typeface="Segoe UI Black" panose="020B0A02040204020203" pitchFamily="34" charset="0"/>
              <a:ea typeface="Segoe UI Black" panose="020B0A02040204020203" pitchFamily="34" charset="0"/>
            </a:rPr>
            <a:t>GRÁFICOS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</xdr:colOff>
      <xdr:row>0</xdr:row>
      <xdr:rowOff>80962</xdr:rowOff>
    </xdr:from>
    <xdr:to>
      <xdr:col>12</xdr:col>
      <xdr:colOff>571500</xdr:colOff>
      <xdr:row>14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32D6E12-4AC0-420D-A2D2-293108949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133350</xdr:colOff>
      <xdr:row>0</xdr:row>
      <xdr:rowOff>42862</xdr:rowOff>
    </xdr:from>
    <xdr:to>
      <xdr:col>19</xdr:col>
      <xdr:colOff>438150</xdr:colOff>
      <xdr:row>14</xdr:row>
      <xdr:rowOff>119062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ADBCC81-2432-47A4-80FD-AD9677D74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123825</xdr:colOff>
      <xdr:row>0</xdr:row>
      <xdr:rowOff>47625</xdr:rowOff>
    </xdr:from>
    <xdr:to>
      <xdr:col>2</xdr:col>
      <xdr:colOff>447675</xdr:colOff>
      <xdr:row>2</xdr:row>
      <xdr:rowOff>47625</xdr:rowOff>
    </xdr:to>
    <xdr:sp macro="" textlink="">
      <xdr:nvSpPr>
        <xdr:cNvPr id="4" name="Retângulo: Cantos Diagonais Recortado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948EECA-3F72-4432-8223-B3DE3105662E}"/>
            </a:ext>
          </a:extLst>
        </xdr:cNvPr>
        <xdr:cNvSpPr/>
      </xdr:nvSpPr>
      <xdr:spPr>
        <a:xfrm>
          <a:off x="123825" y="47625"/>
          <a:ext cx="1543050" cy="381000"/>
        </a:xfrm>
        <a:prstGeom prst="snip2DiagRect">
          <a:avLst/>
        </a:prstGeom>
      </xdr:spPr>
      <xdr:style>
        <a:lnRef idx="1">
          <a:schemeClr val="accent4"/>
        </a:lnRef>
        <a:fillRef idx="2">
          <a:schemeClr val="accent4"/>
        </a:fillRef>
        <a:effectRef idx="1">
          <a:schemeClr val="accent4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pt-BR" sz="1400" i="1" u="sng">
              <a:latin typeface="Segoe UI Black" panose="020B0A02040204020203" pitchFamily="34" charset="0"/>
              <a:ea typeface="Segoe UI Black" panose="020B0A02040204020203" pitchFamily="34" charset="0"/>
            </a:rPr>
            <a:t>CONTROLE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oices" displayName="invoices" ref="A3:R17" headerRowDxfId="20" dataDxfId="19" totalsRowDxfId="18">
  <sortState xmlns:xlrd2="http://schemas.microsoft.com/office/spreadsheetml/2017/richdata2" ref="A4:J17">
    <sortCondition ref="A3:A17"/>
  </sortState>
  <tableColumns count="18">
    <tableColumn id="1" xr3:uid="{00000000-0010-0000-0000-000001000000}" name="Cartão/Carnê" totalsRowLabel="Total" dataDxfId="17"/>
    <tableColumn id="2" xr3:uid="{00000000-0010-0000-0000-000002000000}" name="Data " dataDxfId="16"/>
    <tableColumn id="4" xr3:uid="{00000000-0010-0000-0000-000004000000}" name="Descrição" dataDxfId="15"/>
    <tableColumn id="17" xr3:uid="{00000000-0010-0000-0000-000011000000}" name="parcelas" dataDxfId="14" dataCellStyle="Normal 2"/>
    <tableColumn id="3" xr3:uid="{00000000-0010-0000-0000-000003000000}" name="Vencimento" dataDxfId="13"/>
    <tableColumn id="7" xr3:uid="{00000000-0010-0000-0000-000007000000}" name="Jan" dataDxfId="12" dataCellStyle="Normal 2"/>
    <tableColumn id="8" xr3:uid="{00000000-0010-0000-0000-000008000000}" name="Fev" dataDxfId="11" dataCellStyle="Normal 2"/>
    <tableColumn id="9" xr3:uid="{00000000-0010-0000-0000-000009000000}" name="Mar" dataDxfId="10" dataCellStyle="Normal 2"/>
    <tableColumn id="10" xr3:uid="{00000000-0010-0000-0000-00000A000000}" name="Abr" dataDxfId="9" dataCellStyle="Normal 2"/>
    <tableColumn id="11" xr3:uid="{00000000-0010-0000-0000-00000B000000}" name="Mai" dataDxfId="8" dataCellStyle="Normal 2"/>
    <tableColumn id="12" xr3:uid="{00000000-0010-0000-0000-00000C000000}" name="Jun" dataDxfId="7" dataCellStyle="Normal 2"/>
    <tableColumn id="6" xr3:uid="{00000000-0010-0000-0000-000006000000}" name="Jul" dataDxfId="6" dataCellStyle="Normal 2"/>
    <tableColumn id="15" xr3:uid="{00000000-0010-0000-0000-00000F000000}" name="Ago" dataDxfId="5" dataCellStyle="Normal 2"/>
    <tableColumn id="14" xr3:uid="{00000000-0010-0000-0000-00000E000000}" name="Set" dataDxfId="4" dataCellStyle="Normal 2"/>
    <tableColumn id="13" xr3:uid="{00000000-0010-0000-0000-00000D000000}" name="Out" dataDxfId="3" dataCellStyle="Normal 2"/>
    <tableColumn id="16" xr3:uid="{00000000-0010-0000-0000-000010000000}" name="Nov" dataDxfId="2" dataCellStyle="Normal 2"/>
    <tableColumn id="5" xr3:uid="{00000000-0010-0000-0000-000005000000}" name="Dez" dataDxfId="1" dataCellStyle="Normal 2"/>
    <tableColumn id="23" xr3:uid="{00000000-0010-0000-0000-000017000000}" name="Total" totalsRowFunction="sum" dataDxfId="0">
      <calculatedColumnFormula>SUM(invoices[[#This Row],[Jan]:[Dez]])</calculatedColumnFormula>
    </tableColumn>
  </tableColumns>
  <tableStyleInfo showFirstColumn="0" showLastColumn="0" showRowStripes="1" showColumnStripes="1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JD23"/>
  <sheetViews>
    <sheetView showGridLines="0" tabSelected="1" zoomScale="90" zoomScaleNormal="90" workbookViewId="0">
      <selection sqref="A1:Q1"/>
    </sheetView>
  </sheetViews>
  <sheetFormatPr defaultColWidth="0" defaultRowHeight="14.5" zeroHeight="1" x14ac:dyDescent="0.35"/>
  <cols>
    <col min="1" max="1" width="10.81640625" style="1" bestFit="1" customWidth="1"/>
    <col min="2" max="2" width="7.54296875" style="1" bestFit="1" customWidth="1"/>
    <col min="3" max="3" width="19.7265625" style="1" bestFit="1" customWidth="1"/>
    <col min="4" max="4" width="7.453125" style="1" bestFit="1" customWidth="1"/>
    <col min="5" max="5" width="10" style="1" bestFit="1" customWidth="1"/>
    <col min="6" max="6" width="10.81640625" style="1" bestFit="1" customWidth="1"/>
    <col min="7" max="7" width="10.54296875" style="1" bestFit="1" customWidth="1"/>
    <col min="8" max="10" width="9.26953125" style="1" bestFit="1" customWidth="1"/>
    <col min="11" max="16" width="10.54296875" style="1" bestFit="1" customWidth="1"/>
    <col min="17" max="17" width="9.26953125" style="1" bestFit="1" customWidth="1"/>
    <col min="18" max="18" width="10.54296875" style="1" bestFit="1" customWidth="1"/>
    <col min="19" max="19" width="11.453125" style="1" customWidth="1"/>
    <col min="20" max="264" width="11.453125" style="1" hidden="1" customWidth="1"/>
    <col min="265" max="16384" width="9.1796875" style="1" hidden="1"/>
  </cols>
  <sheetData>
    <row r="1" spans="1:18" ht="45" customHeight="1" thickBot="1" x14ac:dyDescent="0.4">
      <c r="A1" s="31" t="s">
        <v>31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</row>
    <row r="2" spans="1:18" ht="15" thickBot="1" x14ac:dyDescent="0.4">
      <c r="A2" s="27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s="2" customFormat="1" x14ac:dyDescent="0.35">
      <c r="A3" s="15" t="s">
        <v>17</v>
      </c>
      <c r="B3" s="16" t="s">
        <v>24</v>
      </c>
      <c r="C3" s="16" t="s">
        <v>0</v>
      </c>
      <c r="D3" s="16" t="s">
        <v>23</v>
      </c>
      <c r="E3" s="16" t="s">
        <v>1</v>
      </c>
      <c r="F3" s="17" t="s">
        <v>2</v>
      </c>
      <c r="G3" s="17" t="s">
        <v>3</v>
      </c>
      <c r="H3" s="17" t="s">
        <v>4</v>
      </c>
      <c r="I3" s="17" t="s">
        <v>5</v>
      </c>
      <c r="J3" s="17" t="s">
        <v>6</v>
      </c>
      <c r="K3" s="17" t="s">
        <v>7</v>
      </c>
      <c r="L3" s="17" t="s">
        <v>8</v>
      </c>
      <c r="M3" s="17" t="s">
        <v>9</v>
      </c>
      <c r="N3" s="17" t="s">
        <v>10</v>
      </c>
      <c r="O3" s="17" t="s">
        <v>11</v>
      </c>
      <c r="P3" s="17" t="s">
        <v>12</v>
      </c>
      <c r="Q3" s="17" t="s">
        <v>13</v>
      </c>
      <c r="R3" s="18" t="s">
        <v>14</v>
      </c>
    </row>
    <row r="4" spans="1:18" x14ac:dyDescent="0.35">
      <c r="A4" s="3" t="s">
        <v>18</v>
      </c>
      <c r="B4" s="13">
        <v>43146</v>
      </c>
      <c r="C4" s="4" t="s">
        <v>20</v>
      </c>
      <c r="D4" s="19">
        <v>5</v>
      </c>
      <c r="E4" s="5" t="s">
        <v>21</v>
      </c>
      <c r="F4" s="6"/>
      <c r="G4" s="9"/>
      <c r="H4" s="6">
        <v>55</v>
      </c>
      <c r="I4" s="6">
        <v>55</v>
      </c>
      <c r="J4" s="6">
        <v>55</v>
      </c>
      <c r="K4" s="6">
        <v>55</v>
      </c>
      <c r="L4" s="6">
        <v>55</v>
      </c>
      <c r="M4" s="6"/>
      <c r="N4" s="6"/>
      <c r="O4" s="6"/>
      <c r="P4" s="6"/>
      <c r="Q4" s="6"/>
      <c r="R4" s="7">
        <f>SUM(invoices[[#This Row],[Jan]:[Dez]])</f>
        <v>275</v>
      </c>
    </row>
    <row r="5" spans="1:18" x14ac:dyDescent="0.35">
      <c r="A5" s="8" t="s">
        <v>18</v>
      </c>
      <c r="B5" s="14">
        <v>43286</v>
      </c>
      <c r="C5" s="4" t="s">
        <v>25</v>
      </c>
      <c r="D5" s="19">
        <v>2</v>
      </c>
      <c r="E5" s="5" t="s">
        <v>21</v>
      </c>
      <c r="F5" s="9"/>
      <c r="G5" s="9"/>
      <c r="H5" s="9"/>
      <c r="I5" s="9"/>
      <c r="J5" s="9"/>
      <c r="K5" s="9"/>
      <c r="L5" s="9"/>
      <c r="M5" s="9">
        <v>180</v>
      </c>
      <c r="N5" s="9">
        <v>180</v>
      </c>
      <c r="O5" s="9"/>
      <c r="P5" s="9"/>
      <c r="Q5" s="6"/>
      <c r="R5" s="7">
        <f>SUM(invoices[[#This Row],[Jan]:[Dez]])</f>
        <v>360</v>
      </c>
    </row>
    <row r="6" spans="1:18" x14ac:dyDescent="0.35">
      <c r="A6" s="8" t="s">
        <v>26</v>
      </c>
      <c r="B6" s="14">
        <v>43110</v>
      </c>
      <c r="C6" s="4" t="s">
        <v>29</v>
      </c>
      <c r="D6" s="19">
        <v>3</v>
      </c>
      <c r="E6" s="5" t="s">
        <v>30</v>
      </c>
      <c r="F6" s="9"/>
      <c r="G6" s="9">
        <v>80</v>
      </c>
      <c r="H6" s="9">
        <v>80</v>
      </c>
      <c r="I6" s="9">
        <v>80</v>
      </c>
      <c r="J6" s="9"/>
      <c r="K6" s="9"/>
      <c r="L6" s="9"/>
      <c r="M6" s="9"/>
      <c r="N6" s="9"/>
      <c r="O6" s="9"/>
      <c r="P6" s="9"/>
      <c r="Q6" s="6"/>
      <c r="R6" s="7">
        <f>SUM(invoices[[#This Row],[Jan]:[Dez]])</f>
        <v>240</v>
      </c>
    </row>
    <row r="7" spans="1:18" x14ac:dyDescent="0.35">
      <c r="A7" s="8" t="s">
        <v>27</v>
      </c>
      <c r="B7" s="14">
        <v>43084</v>
      </c>
      <c r="C7" s="4" t="s">
        <v>28</v>
      </c>
      <c r="D7" s="19">
        <v>3</v>
      </c>
      <c r="E7" s="5" t="s">
        <v>30</v>
      </c>
      <c r="F7" s="9">
        <v>45</v>
      </c>
      <c r="G7" s="9">
        <v>45</v>
      </c>
      <c r="H7" s="9">
        <v>45</v>
      </c>
      <c r="I7" s="9"/>
      <c r="J7" s="9"/>
      <c r="K7" s="9"/>
      <c r="L7" s="9"/>
      <c r="M7" s="9"/>
      <c r="N7" s="9"/>
      <c r="O7" s="9"/>
      <c r="P7" s="9"/>
      <c r="Q7" s="6"/>
      <c r="R7" s="7">
        <f>SUM(invoices[[#This Row],[Jan]:[Dez]])</f>
        <v>135</v>
      </c>
    </row>
    <row r="8" spans="1:18" x14ac:dyDescent="0.35">
      <c r="A8" s="8" t="s">
        <v>32</v>
      </c>
      <c r="B8" s="14">
        <v>43296</v>
      </c>
      <c r="C8" s="4" t="s">
        <v>33</v>
      </c>
      <c r="D8" s="19">
        <v>6</v>
      </c>
      <c r="E8" s="5" t="s">
        <v>34</v>
      </c>
      <c r="F8" s="9"/>
      <c r="G8" s="9"/>
      <c r="H8" s="9"/>
      <c r="I8" s="9"/>
      <c r="J8" s="9">
        <v>50</v>
      </c>
      <c r="K8" s="9">
        <v>50</v>
      </c>
      <c r="L8" s="9">
        <v>50</v>
      </c>
      <c r="M8" s="9">
        <v>50</v>
      </c>
      <c r="N8" s="9">
        <v>50</v>
      </c>
      <c r="O8" s="9">
        <v>50</v>
      </c>
      <c r="P8" s="9"/>
      <c r="Q8" s="6"/>
      <c r="R8" s="7">
        <f>SUM(invoices[[#This Row],[Jan]:[Dez]])</f>
        <v>300</v>
      </c>
    </row>
    <row r="9" spans="1:18" x14ac:dyDescent="0.35">
      <c r="A9" s="8" t="s">
        <v>19</v>
      </c>
      <c r="B9" s="14">
        <v>43210</v>
      </c>
      <c r="C9" s="4" t="s">
        <v>15</v>
      </c>
      <c r="D9" s="19">
        <v>3</v>
      </c>
      <c r="E9" s="5" t="s">
        <v>22</v>
      </c>
      <c r="F9" s="9"/>
      <c r="G9" s="9"/>
      <c r="H9" s="9"/>
      <c r="I9" s="9"/>
      <c r="J9" s="9">
        <v>80</v>
      </c>
      <c r="K9" s="9">
        <v>80</v>
      </c>
      <c r="L9" s="9">
        <v>80</v>
      </c>
      <c r="M9" s="9"/>
      <c r="N9" s="9"/>
      <c r="O9" s="9"/>
      <c r="P9" s="9"/>
      <c r="Q9" s="6"/>
      <c r="R9" s="7">
        <v>240</v>
      </c>
    </row>
    <row r="10" spans="1:18" x14ac:dyDescent="0.35">
      <c r="A10" s="8"/>
      <c r="B10" s="14"/>
      <c r="C10" s="4"/>
      <c r="D10" s="20"/>
      <c r="E10" s="5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6"/>
      <c r="R10" s="7">
        <f>SUM(invoices[[#This Row],[Jan]:[Dez]])</f>
        <v>0</v>
      </c>
    </row>
    <row r="11" spans="1:18" x14ac:dyDescent="0.35">
      <c r="A11" s="8"/>
      <c r="B11" s="14"/>
      <c r="C11" s="4"/>
      <c r="D11" s="20"/>
      <c r="E11" s="5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6"/>
      <c r="R11" s="7">
        <f>SUM(invoices[[#This Row],[Jan]:[Dez]])</f>
        <v>0</v>
      </c>
    </row>
    <row r="12" spans="1:18" x14ac:dyDescent="0.35">
      <c r="A12" s="8"/>
      <c r="B12" s="14"/>
      <c r="C12" s="4"/>
      <c r="D12" s="20"/>
      <c r="E12" s="5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6"/>
      <c r="R12" s="7">
        <f>SUM(invoices[[#This Row],[Jan]:[Dez]])</f>
        <v>0</v>
      </c>
    </row>
    <row r="13" spans="1:18" x14ac:dyDescent="0.35">
      <c r="A13" s="8"/>
      <c r="B13" s="14"/>
      <c r="C13" s="4"/>
      <c r="D13" s="20"/>
      <c r="E13" s="5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6"/>
      <c r="R13" s="7">
        <f>SUM(invoices[[#This Row],[Jan]:[Dez]])</f>
        <v>0</v>
      </c>
    </row>
    <row r="14" spans="1:18" x14ac:dyDescent="0.35">
      <c r="A14" s="8"/>
      <c r="B14" s="14"/>
      <c r="C14" s="4"/>
      <c r="D14" s="20"/>
      <c r="E14" s="5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6"/>
      <c r="R14" s="7">
        <f>SUM(invoices[[#This Row],[Jan]:[Dez]])</f>
        <v>0</v>
      </c>
    </row>
    <row r="15" spans="1:18" x14ac:dyDescent="0.35">
      <c r="A15" s="8"/>
      <c r="B15" s="14"/>
      <c r="C15" s="4"/>
      <c r="D15" s="20"/>
      <c r="E15" s="5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6"/>
      <c r="R15" s="7">
        <f>SUM(invoices[[#This Row],[Jan]:[Dez]])</f>
        <v>0</v>
      </c>
    </row>
    <row r="16" spans="1:18" x14ac:dyDescent="0.35">
      <c r="A16" s="8"/>
      <c r="B16" s="14"/>
      <c r="C16" s="4"/>
      <c r="D16" s="20"/>
      <c r="E16" s="5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6"/>
      <c r="R16" s="7">
        <f>SUM(invoices[[#This Row],[Jan]:[Dez]])</f>
        <v>0</v>
      </c>
    </row>
    <row r="17" spans="1:18" ht="15" thickBot="1" x14ac:dyDescent="0.4">
      <c r="A17" s="3"/>
      <c r="B17" s="13"/>
      <c r="C17" s="4"/>
      <c r="D17" s="20"/>
      <c r="E17" s="5"/>
      <c r="F17" s="9"/>
      <c r="G17" s="9"/>
      <c r="H17" s="6"/>
      <c r="I17" s="6"/>
      <c r="J17" s="6"/>
      <c r="K17" s="6"/>
      <c r="L17" s="6"/>
      <c r="M17" s="6"/>
      <c r="N17" s="6"/>
      <c r="O17" s="6"/>
      <c r="P17" s="6"/>
      <c r="Q17" s="6"/>
      <c r="R17" s="7">
        <f>SUM(invoices[[#This Row],[Jan]:[Dez]])</f>
        <v>0</v>
      </c>
    </row>
    <row r="18" spans="1:18" x14ac:dyDescent="0.35">
      <c r="A18" s="32" t="s">
        <v>16</v>
      </c>
      <c r="B18" s="33"/>
      <c r="C18" s="33"/>
      <c r="D18" s="33"/>
      <c r="E18" s="33"/>
      <c r="F18" s="21">
        <f>SUM(invoices[Jan])</f>
        <v>45</v>
      </c>
      <c r="G18" s="21">
        <f>SUM(invoices[Fev])</f>
        <v>125</v>
      </c>
      <c r="H18" s="21">
        <f>SUM(invoices[Mar])</f>
        <v>180</v>
      </c>
      <c r="I18" s="21">
        <f>SUM(invoices[Abr])</f>
        <v>135</v>
      </c>
      <c r="J18" s="21">
        <f>SUM(invoices[Mai])</f>
        <v>185</v>
      </c>
      <c r="K18" s="21">
        <f>SUM(invoices[Jun])</f>
        <v>185</v>
      </c>
      <c r="L18" s="21">
        <f>SUM(invoices[Jul])</f>
        <v>185</v>
      </c>
      <c r="M18" s="21">
        <f>SUM(invoices[Ago])</f>
        <v>230</v>
      </c>
      <c r="N18" s="21">
        <f>SUM(invoices[Set])</f>
        <v>230</v>
      </c>
      <c r="O18" s="21">
        <f>SUM(invoices[Out])</f>
        <v>50</v>
      </c>
      <c r="P18" s="21">
        <f>SUM(invoices[Nov])</f>
        <v>0</v>
      </c>
      <c r="Q18" s="21">
        <f>SUM(invoices[Dez])</f>
        <v>0</v>
      </c>
      <c r="R18" s="22">
        <f>SUM(invoices[Total])</f>
        <v>1550</v>
      </c>
    </row>
    <row r="19" spans="1:18" ht="15" thickBot="1" x14ac:dyDescent="0.4">
      <c r="A19" s="34" t="s">
        <v>35</v>
      </c>
      <c r="B19" s="35"/>
      <c r="C19" s="35"/>
      <c r="D19" s="35"/>
      <c r="E19" s="35"/>
      <c r="F19" s="23" t="e">
        <f>F18/#REF!-100%</f>
        <v>#REF!</v>
      </c>
      <c r="G19" s="24">
        <f t="shared" ref="G19:Q19" si="0">G18/F18-100%</f>
        <v>1.7777777777777777</v>
      </c>
      <c r="H19" s="24">
        <f t="shared" si="0"/>
        <v>0.43999999999999995</v>
      </c>
      <c r="I19" s="24">
        <f t="shared" si="0"/>
        <v>-0.25</v>
      </c>
      <c r="J19" s="24">
        <f t="shared" si="0"/>
        <v>0.37037037037037046</v>
      </c>
      <c r="K19" s="24">
        <f t="shared" si="0"/>
        <v>0</v>
      </c>
      <c r="L19" s="24">
        <f t="shared" si="0"/>
        <v>0</v>
      </c>
      <c r="M19" s="24">
        <f t="shared" si="0"/>
        <v>0.2432432432432432</v>
      </c>
      <c r="N19" s="24">
        <f t="shared" si="0"/>
        <v>0</v>
      </c>
      <c r="O19" s="24">
        <f t="shared" si="0"/>
        <v>-0.78260869565217395</v>
      </c>
      <c r="P19" s="24">
        <f t="shared" si="0"/>
        <v>-1</v>
      </c>
      <c r="Q19" s="24" t="e">
        <f t="shared" si="0"/>
        <v>#DIV/0!</v>
      </c>
      <c r="R19" s="25"/>
    </row>
    <row r="20" spans="1:18" x14ac:dyDescent="0.35"/>
    <row r="21" spans="1:18" hidden="1" x14ac:dyDescent="0.35"/>
    <row r="22" spans="1:18" hidden="1" x14ac:dyDescent="0.35">
      <c r="F22" s="10"/>
      <c r="G22" s="10"/>
    </row>
    <row r="23" spans="1:18" hidden="1" x14ac:dyDescent="0.35">
      <c r="F23" s="11"/>
      <c r="G23" s="12"/>
    </row>
  </sheetData>
  <mergeCells count="3">
    <mergeCell ref="A1:Q1"/>
    <mergeCell ref="A18:E18"/>
    <mergeCell ref="A19:E19"/>
  </mergeCells>
  <conditionalFormatting sqref="F19:Q19">
    <cfRule type="cellIs" dxfId="21" priority="1" operator="lessThanOrEqual">
      <formula>0</formula>
    </cfRule>
  </conditionalFormatting>
  <printOptions horizontalCentered="1"/>
  <pageMargins left="0.5" right="0.5" top="0.5" bottom="0.5" header="0.3" footer="0.3"/>
  <pageSetup paperSize="9" scale="73" fitToHeight="0" orientation="portrait" horizontalDpi="300" verticalDpi="300" r:id="rId1"/>
  <ignoredErrors>
    <ignoredError sqref="R9" calculatedColumn="1"/>
  </ignoredError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W3:AH8"/>
  <sheetViews>
    <sheetView showGridLines="0" workbookViewId="0"/>
  </sheetViews>
  <sheetFormatPr defaultColWidth="9.1796875" defaultRowHeight="14.5" x14ac:dyDescent="0.35"/>
  <cols>
    <col min="1" max="22" width="9.1796875" style="26"/>
    <col min="23" max="24" width="11.54296875" style="26" bestFit="1" customWidth="1"/>
    <col min="25" max="16384" width="9.1796875" style="26"/>
  </cols>
  <sheetData>
    <row r="3" spans="23:34" x14ac:dyDescent="0.35">
      <c r="W3" s="29" t="s">
        <v>36</v>
      </c>
      <c r="X3" s="29" t="s">
        <v>37</v>
      </c>
      <c r="Y3" s="29" t="s">
        <v>38</v>
      </c>
      <c r="Z3" s="29" t="s">
        <v>39</v>
      </c>
      <c r="AA3" s="29" t="s">
        <v>40</v>
      </c>
      <c r="AB3" s="29" t="s">
        <v>41</v>
      </c>
      <c r="AC3" s="29" t="s">
        <v>42</v>
      </c>
      <c r="AD3" s="29" t="s">
        <v>43</v>
      </c>
      <c r="AE3" s="29" t="s">
        <v>44</v>
      </c>
      <c r="AF3" s="29" t="s">
        <v>45</v>
      </c>
      <c r="AG3" s="29" t="s">
        <v>46</v>
      </c>
      <c r="AH3" s="29" t="s">
        <v>47</v>
      </c>
    </row>
    <row r="4" spans="23:34" x14ac:dyDescent="0.35">
      <c r="W4" s="30">
        <f>CONTROLE!F18</f>
        <v>45</v>
      </c>
      <c r="X4" s="30">
        <f>CONTROLE!G18</f>
        <v>125</v>
      </c>
      <c r="Y4" s="30">
        <f>CONTROLE!H18</f>
        <v>180</v>
      </c>
      <c r="Z4" s="30">
        <f>CONTROLE!I18</f>
        <v>135</v>
      </c>
      <c r="AA4" s="30">
        <f>CONTROLE!J18</f>
        <v>185</v>
      </c>
      <c r="AB4" s="30">
        <f>CONTROLE!K18</f>
        <v>185</v>
      </c>
      <c r="AC4" s="30">
        <f>CONTROLE!L18</f>
        <v>185</v>
      </c>
      <c r="AD4" s="30">
        <f>CONTROLE!M18</f>
        <v>230</v>
      </c>
      <c r="AE4" s="30">
        <f>CONTROLE!N18</f>
        <v>230</v>
      </c>
      <c r="AF4" s="30">
        <f>CONTROLE!O18</f>
        <v>50</v>
      </c>
      <c r="AG4" s="30">
        <f>CONTROLE!P18</f>
        <v>0</v>
      </c>
      <c r="AH4" s="30">
        <f>CONTROLE!Q18</f>
        <v>0</v>
      </c>
    </row>
    <row r="5" spans="23:34" x14ac:dyDescent="0.35"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</row>
    <row r="6" spans="23:34" x14ac:dyDescent="0.35">
      <c r="W6" s="29" t="s">
        <v>48</v>
      </c>
      <c r="X6" s="29" t="s">
        <v>49</v>
      </c>
      <c r="Y6" s="29"/>
      <c r="Z6" s="29"/>
      <c r="AA6" s="29"/>
      <c r="AB6" s="29"/>
      <c r="AC6" s="29"/>
      <c r="AD6" s="29"/>
      <c r="AE6" s="29"/>
      <c r="AF6" s="29"/>
      <c r="AG6" s="29"/>
      <c r="AH6" s="29"/>
    </row>
    <row r="7" spans="23:34" x14ac:dyDescent="0.35">
      <c r="W7" s="30">
        <f>SUM(W4:AB4)</f>
        <v>855</v>
      </c>
      <c r="X7" s="30">
        <f>SUM(AC4:AH4)</f>
        <v>695</v>
      </c>
      <c r="Y7" s="29"/>
      <c r="Z7" s="29"/>
      <c r="AA7" s="29"/>
      <c r="AB7" s="29"/>
      <c r="AC7" s="29"/>
      <c r="AD7" s="29"/>
      <c r="AE7" s="29"/>
      <c r="AF7" s="29"/>
      <c r="AG7" s="29"/>
      <c r="AH7" s="29"/>
    </row>
    <row r="8" spans="23:34" x14ac:dyDescent="0.35"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</row>
  </sheetData>
  <pageMargins left="0.511811024" right="0.511811024" top="0.78740157499999996" bottom="0.78740157499999996" header="0.31496062000000002" footer="0.31496062000000002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</vt:lpstr>
      <vt:lpstr>GRÁFICOS</vt:lpstr>
      <vt:lpstr>CONTROLE!Area_de_impressao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Silva</dc:creator>
  <cp:lastModifiedBy>sergi</cp:lastModifiedBy>
  <dcterms:created xsi:type="dcterms:W3CDTF">2018-10-12T14:55:53Z</dcterms:created>
  <dcterms:modified xsi:type="dcterms:W3CDTF">2019-01-04T15:51:40Z</dcterms:modified>
</cp:coreProperties>
</file>